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60" windowWidth="15075" windowHeight="6225" tabRatio="740" firstSheet="1" activeTab="1"/>
  </bookViews>
  <sheets>
    <sheet name="使い方" sheetId="22" r:id="rId1"/>
    <sheet name="Dali" sheetId="12" r:id="rId2"/>
    <sheet name="Seli" sheetId="14" r:id="rId3"/>
    <sheet name="Gamma" sheetId="15" r:id="rId4"/>
    <sheet name="Kali" sheetId="16" r:id="rId5"/>
    <sheet name="Alpha" sheetId="17" r:id="rId6"/>
    <sheet name="Limi" sheetId="18" r:id="rId7"/>
    <sheet name="Silio" sheetId="19" r:id="rId8"/>
    <sheet name="Sheet2" sheetId="7" r:id="rId9"/>
    <sheet name="Calendar" sheetId="8" r:id="rId10"/>
    <sheet name="Time" sheetId="2" state="hidden" r:id="rId11"/>
    <sheet name="Space" sheetId="5" state="hidden" r:id="rId12"/>
    <sheet name="Syncro" sheetId="4" state="hidden" r:id="rId13"/>
    <sheet name="Base" sheetId="6" r:id="rId14"/>
    <sheet name="FUNABKU21" sheetId="9" state="hidden" r:id="rId15"/>
    <sheet name="MOAP" sheetId="10" state="hidden" r:id="rId16"/>
    <sheet name="FFO" sheetId="20" state="hidden" r:id="rId17"/>
    <sheet name="FFS" sheetId="21" state="hidden" r:id="rId18"/>
    <sheet name="HunabKu21H.P." sheetId="23" r:id="rId19"/>
    <sheet name="Number" sheetId="24" r:id="rId20"/>
  </sheets>
  <definedNames>
    <definedName name="_xlnm._FilterDatabase" localSheetId="18" hidden="1">HunabKu21H.P.!$A$24:$W$284</definedName>
    <definedName name="_xlnm.Print_Area" localSheetId="3">Gamma!$A$1:$K$55</definedName>
  </definedNames>
  <calcPr calcId="152511"/>
</workbook>
</file>

<file path=xl/calcChain.xml><?xml version="1.0" encoding="utf-8"?>
<calcChain xmlns="http://schemas.openxmlformats.org/spreadsheetml/2006/main">
  <c r="G27" i="23" l="1"/>
  <c r="X54" i="8" l="1"/>
  <c r="X53" i="8"/>
  <c r="X52" i="8"/>
  <c r="X51" i="8"/>
  <c r="X50" i="8"/>
  <c r="X49" i="8"/>
  <c r="X48" i="8"/>
  <c r="X47" i="8"/>
  <c r="X46" i="8"/>
  <c r="X45" i="8"/>
  <c r="X44" i="8"/>
  <c r="X43" i="8"/>
  <c r="X42" i="8"/>
  <c r="W54" i="8"/>
  <c r="W53" i="8"/>
  <c r="W52" i="8"/>
  <c r="W51" i="8"/>
  <c r="W50" i="8"/>
  <c r="W49" i="8"/>
  <c r="W48" i="8"/>
  <c r="W47" i="8"/>
  <c r="W46" i="8"/>
  <c r="W45" i="8"/>
  <c r="W44" i="8"/>
  <c r="W43" i="8"/>
  <c r="W42" i="8"/>
  <c r="V54" i="8"/>
  <c r="V53" i="8"/>
  <c r="V52" i="8"/>
  <c r="V51" i="8"/>
  <c r="V50" i="8"/>
  <c r="V49" i="8"/>
  <c r="V48" i="8"/>
  <c r="V47" i="8"/>
  <c r="V46" i="8"/>
  <c r="V45" i="8"/>
  <c r="V44" i="8"/>
  <c r="V43" i="8"/>
  <c r="V42" i="8"/>
  <c r="U54" i="8"/>
  <c r="U53" i="8"/>
  <c r="U52" i="8"/>
  <c r="U51" i="8"/>
  <c r="U50" i="8"/>
  <c r="U49" i="8"/>
  <c r="U48" i="8"/>
  <c r="U47" i="8"/>
  <c r="U46" i="8"/>
  <c r="U45" i="8"/>
  <c r="U44" i="8"/>
  <c r="U43" i="8"/>
  <c r="U42" i="8"/>
  <c r="T54" i="8"/>
  <c r="T53" i="8"/>
  <c r="T52" i="8"/>
  <c r="T51" i="8"/>
  <c r="T50" i="8"/>
  <c r="T49" i="8"/>
  <c r="T48" i="8"/>
  <c r="T47" i="8"/>
  <c r="T46" i="8"/>
  <c r="T45" i="8"/>
  <c r="T44" i="8"/>
  <c r="T43" i="8"/>
  <c r="T42" i="8"/>
  <c r="S54" i="8"/>
  <c r="S53" i="8"/>
  <c r="S52" i="8"/>
  <c r="S51" i="8"/>
  <c r="S50" i="8"/>
  <c r="S49" i="8"/>
  <c r="S48" i="8"/>
  <c r="S47" i="8"/>
  <c r="S46" i="8"/>
  <c r="S45" i="8"/>
  <c r="S44" i="8"/>
  <c r="S43" i="8"/>
  <c r="S42" i="8"/>
  <c r="R54" i="8"/>
  <c r="R53" i="8"/>
  <c r="R52" i="8"/>
  <c r="R51" i="8"/>
  <c r="R50" i="8"/>
  <c r="R49" i="8"/>
  <c r="R48" i="8"/>
  <c r="R47" i="8"/>
  <c r="R46" i="8"/>
  <c r="R45" i="8"/>
  <c r="R44" i="8"/>
  <c r="R43" i="8"/>
  <c r="R42" i="8"/>
  <c r="Q54" i="8"/>
  <c r="Q53" i="8"/>
  <c r="Q52" i="8"/>
  <c r="Q51" i="8"/>
  <c r="Q50" i="8"/>
  <c r="Q49" i="8"/>
  <c r="Q48" i="8"/>
  <c r="Q47" i="8"/>
  <c r="Q46" i="8"/>
  <c r="Q45" i="8"/>
  <c r="Q44" i="8"/>
  <c r="Q43" i="8"/>
  <c r="Q42" i="8"/>
  <c r="P54" i="8"/>
  <c r="P53" i="8"/>
  <c r="P52" i="8"/>
  <c r="P51" i="8"/>
  <c r="P50" i="8"/>
  <c r="P49" i="8"/>
  <c r="P48" i="8"/>
  <c r="P47" i="8"/>
  <c r="P46" i="8"/>
  <c r="P45" i="8"/>
  <c r="P44" i="8"/>
  <c r="P43" i="8"/>
  <c r="P42" i="8"/>
  <c r="O54" i="8"/>
  <c r="O53" i="8"/>
  <c r="O52" i="8"/>
  <c r="O51" i="8"/>
  <c r="O50" i="8"/>
  <c r="O49" i="8"/>
  <c r="O48" i="8"/>
  <c r="O47" i="8"/>
  <c r="O46" i="8"/>
  <c r="O45" i="8"/>
  <c r="O44" i="8"/>
  <c r="O43" i="8"/>
  <c r="O42" i="8"/>
  <c r="N54" i="8"/>
  <c r="N53" i="8"/>
  <c r="N52" i="8"/>
  <c r="N51" i="8"/>
  <c r="N50" i="8"/>
  <c r="N49" i="8"/>
  <c r="N48" i="8"/>
  <c r="N47" i="8"/>
  <c r="N46" i="8"/>
  <c r="N45" i="8"/>
  <c r="N44" i="8"/>
  <c r="N43" i="8"/>
  <c r="N42" i="8"/>
  <c r="M54" i="8"/>
  <c r="M53" i="8"/>
  <c r="M52" i="8"/>
  <c r="M51" i="8"/>
  <c r="M50" i="8"/>
  <c r="M49" i="8"/>
  <c r="M48" i="8"/>
  <c r="M47" i="8"/>
  <c r="M46" i="8"/>
  <c r="M45" i="8"/>
  <c r="M44" i="8"/>
  <c r="M43" i="8"/>
  <c r="M42" i="8"/>
  <c r="L54" i="8"/>
  <c r="L53" i="8"/>
  <c r="L52" i="8"/>
  <c r="L51" i="8"/>
  <c r="L50" i="8"/>
  <c r="L49" i="8"/>
  <c r="L48" i="8"/>
  <c r="L47" i="8"/>
  <c r="L46" i="8"/>
  <c r="L45" i="8"/>
  <c r="L44" i="8"/>
  <c r="L43" i="8"/>
  <c r="L42" i="8"/>
  <c r="K54" i="8"/>
  <c r="K53" i="8"/>
  <c r="K52" i="8"/>
  <c r="K51" i="8"/>
  <c r="K50" i="8"/>
  <c r="K49" i="8"/>
  <c r="K48" i="8"/>
  <c r="K47" i="8"/>
  <c r="K46" i="8"/>
  <c r="K45" i="8"/>
  <c r="K44" i="8"/>
  <c r="K43" i="8"/>
  <c r="K42" i="8"/>
  <c r="B44" i="12" l="1"/>
  <c r="C44" i="12"/>
  <c r="U284" i="23"/>
  <c r="T284" i="23"/>
  <c r="T283" i="23"/>
  <c r="R283" i="23"/>
  <c r="H283" i="23"/>
  <c r="T282" i="23"/>
  <c r="R282" i="23"/>
  <c r="P282" i="23"/>
  <c r="O282" i="23"/>
  <c r="N282" i="23"/>
  <c r="M282" i="23"/>
  <c r="K282" i="23"/>
  <c r="T281" i="23"/>
  <c r="O281" i="23"/>
  <c r="N281" i="23"/>
  <c r="M281" i="23"/>
  <c r="T280" i="23"/>
  <c r="R280" i="23"/>
  <c r="O280" i="23"/>
  <c r="N280" i="23"/>
  <c r="M280" i="23"/>
  <c r="T279" i="23"/>
  <c r="R279" i="23"/>
  <c r="Q279" i="23"/>
  <c r="O279" i="23"/>
  <c r="N279" i="23"/>
  <c r="M279" i="23"/>
  <c r="K279" i="23"/>
  <c r="R278" i="23"/>
  <c r="Q278" i="23"/>
  <c r="O278" i="23"/>
  <c r="N278" i="23"/>
  <c r="T277" i="23"/>
  <c r="R277" i="23"/>
  <c r="Q277" i="23"/>
  <c r="O277" i="23"/>
  <c r="N277" i="23"/>
  <c r="K277" i="23"/>
  <c r="T276" i="23"/>
  <c r="R276" i="23"/>
  <c r="Q276" i="23"/>
  <c r="O276" i="23"/>
  <c r="N276" i="23"/>
  <c r="K276" i="23"/>
  <c r="S275" i="23"/>
  <c r="R275" i="23"/>
  <c r="Q275" i="23"/>
  <c r="N275" i="23"/>
  <c r="T274" i="23"/>
  <c r="O274" i="23"/>
  <c r="N274" i="23"/>
  <c r="M274" i="23"/>
  <c r="K274" i="23"/>
  <c r="J274" i="23"/>
  <c r="I274" i="23"/>
  <c r="V273" i="23"/>
  <c r="N273" i="23"/>
  <c r="M273" i="23"/>
  <c r="J273" i="23"/>
  <c r="I273" i="23"/>
  <c r="H273" i="23"/>
  <c r="N272" i="23"/>
  <c r="M272" i="23"/>
  <c r="K272" i="23"/>
  <c r="J272" i="23"/>
  <c r="I272" i="23"/>
  <c r="H272" i="23"/>
  <c r="N271" i="23"/>
  <c r="M271" i="23"/>
  <c r="K271" i="23"/>
  <c r="J271" i="23"/>
  <c r="I271" i="23"/>
  <c r="H271" i="23"/>
  <c r="T270" i="23"/>
  <c r="R270" i="23"/>
  <c r="O270" i="23"/>
  <c r="N270" i="23"/>
  <c r="M270" i="23"/>
  <c r="K270" i="23"/>
  <c r="J270" i="23"/>
  <c r="I270" i="23"/>
  <c r="H270" i="23"/>
  <c r="Q269" i="23"/>
  <c r="N269" i="23"/>
  <c r="M269" i="23"/>
  <c r="K269" i="23"/>
  <c r="J269" i="23"/>
  <c r="I269" i="23"/>
  <c r="H269" i="23"/>
  <c r="Q268" i="23"/>
  <c r="N268" i="23"/>
  <c r="K268" i="23"/>
  <c r="J268" i="23"/>
  <c r="I268" i="23"/>
  <c r="H268" i="23"/>
  <c r="T267" i="23"/>
  <c r="R267" i="23"/>
  <c r="Q267" i="23"/>
  <c r="O267" i="23"/>
  <c r="N267" i="23"/>
  <c r="K267" i="23"/>
  <c r="J267" i="23"/>
  <c r="I267" i="23"/>
  <c r="H267" i="23"/>
  <c r="Q266" i="23"/>
  <c r="N266" i="23"/>
  <c r="K266" i="23"/>
  <c r="J266" i="23"/>
  <c r="I266" i="23"/>
  <c r="H266" i="23"/>
  <c r="R265" i="23"/>
  <c r="Q265" i="23"/>
  <c r="N265" i="23"/>
  <c r="L265" i="23"/>
  <c r="K265" i="23"/>
  <c r="J265" i="23"/>
  <c r="I265" i="23"/>
  <c r="H265" i="23"/>
  <c r="U264" i="23"/>
  <c r="T264" i="23"/>
  <c r="R264" i="23"/>
  <c r="O264" i="23"/>
  <c r="K264" i="23"/>
  <c r="T263" i="23"/>
  <c r="H263" i="23"/>
  <c r="T262" i="23"/>
  <c r="R262" i="23"/>
  <c r="P262" i="23"/>
  <c r="O262" i="23"/>
  <c r="N262" i="23"/>
  <c r="M262" i="23"/>
  <c r="V261" i="23"/>
  <c r="N261" i="23"/>
  <c r="M261" i="23"/>
  <c r="T260" i="23"/>
  <c r="R260" i="23"/>
  <c r="O260" i="23"/>
  <c r="N260" i="23"/>
  <c r="M260" i="23"/>
  <c r="T259" i="23"/>
  <c r="R259" i="23"/>
  <c r="Q259" i="23"/>
  <c r="O259" i="23"/>
  <c r="N259" i="23"/>
  <c r="M259" i="23"/>
  <c r="K259" i="23"/>
  <c r="T258" i="23"/>
  <c r="R258" i="23"/>
  <c r="Q258" i="23"/>
  <c r="O258" i="23"/>
  <c r="N258" i="23"/>
  <c r="K258" i="23"/>
  <c r="R257" i="23"/>
  <c r="Q257" i="23"/>
  <c r="N257" i="23"/>
  <c r="T256" i="23"/>
  <c r="R256" i="23"/>
  <c r="Q256" i="23"/>
  <c r="O256" i="23"/>
  <c r="N256" i="23"/>
  <c r="K256" i="23"/>
  <c r="T255" i="23"/>
  <c r="S255" i="23"/>
  <c r="R255" i="23"/>
  <c r="Q255" i="23"/>
  <c r="O255" i="23"/>
  <c r="N255" i="23"/>
  <c r="K255" i="23"/>
  <c r="N254" i="23"/>
  <c r="M254" i="23"/>
  <c r="J254" i="23"/>
  <c r="I254" i="23"/>
  <c r="T253" i="23"/>
  <c r="O253" i="23"/>
  <c r="N253" i="23"/>
  <c r="M253" i="23"/>
  <c r="K253" i="23"/>
  <c r="J253" i="23"/>
  <c r="I253" i="23"/>
  <c r="H253" i="23"/>
  <c r="T252" i="23"/>
  <c r="R252" i="23"/>
  <c r="O252" i="23"/>
  <c r="N252" i="23"/>
  <c r="M252" i="23"/>
  <c r="K252" i="23"/>
  <c r="J252" i="23"/>
  <c r="I252" i="23"/>
  <c r="H252" i="23"/>
  <c r="N251" i="23"/>
  <c r="M251" i="23"/>
  <c r="K251" i="23"/>
  <c r="J251" i="23"/>
  <c r="I251" i="23"/>
  <c r="H251" i="23"/>
  <c r="O250" i="23"/>
  <c r="N250" i="23"/>
  <c r="M250" i="23"/>
  <c r="K250" i="23"/>
  <c r="J250" i="23"/>
  <c r="I250" i="23"/>
  <c r="H250" i="23"/>
  <c r="V249" i="23"/>
  <c r="Q249" i="23"/>
  <c r="N249" i="23"/>
  <c r="M249" i="23"/>
  <c r="J249" i="23"/>
  <c r="I249" i="23"/>
  <c r="H249" i="23"/>
  <c r="Q248" i="23"/>
  <c r="N248" i="23"/>
  <c r="K248" i="23"/>
  <c r="J248" i="23"/>
  <c r="I248" i="23"/>
  <c r="H248" i="23"/>
  <c r="R247" i="23"/>
  <c r="Q247" i="23"/>
  <c r="N247" i="23"/>
  <c r="K247" i="23"/>
  <c r="J247" i="23"/>
  <c r="I247" i="23"/>
  <c r="H247" i="23"/>
  <c r="Q246" i="23"/>
  <c r="N246" i="23"/>
  <c r="K246" i="23"/>
  <c r="J246" i="23"/>
  <c r="I246" i="23"/>
  <c r="H246" i="23"/>
  <c r="Q245" i="23"/>
  <c r="N245" i="23"/>
  <c r="L245" i="23"/>
  <c r="K245" i="23"/>
  <c r="J245" i="23"/>
  <c r="I245" i="23"/>
  <c r="H245" i="23"/>
  <c r="U244" i="23"/>
  <c r="T244" i="23"/>
  <c r="R244" i="23"/>
  <c r="T243" i="23"/>
  <c r="R243" i="23"/>
  <c r="K243" i="23"/>
  <c r="H243" i="23"/>
  <c r="T242" i="23"/>
  <c r="P242" i="23"/>
  <c r="O242" i="23"/>
  <c r="N242" i="23"/>
  <c r="M242" i="23"/>
  <c r="T241" i="23"/>
  <c r="R241" i="23"/>
  <c r="O241" i="23"/>
  <c r="N241" i="23"/>
  <c r="M241" i="23"/>
  <c r="T240" i="23"/>
  <c r="R240" i="23"/>
  <c r="O240" i="23"/>
  <c r="N240" i="23"/>
  <c r="M240" i="23"/>
  <c r="K240" i="23"/>
  <c r="T239" i="23"/>
  <c r="R239" i="23"/>
  <c r="Q239" i="23"/>
  <c r="O239" i="23"/>
  <c r="N239" i="23"/>
  <c r="M239" i="23"/>
  <c r="T238" i="23"/>
  <c r="R238" i="23"/>
  <c r="Q238" i="23"/>
  <c r="O238" i="23"/>
  <c r="N238" i="23"/>
  <c r="K238" i="23"/>
  <c r="V237" i="23"/>
  <c r="Q237" i="23"/>
  <c r="N237" i="23"/>
  <c r="R236" i="23"/>
  <c r="Q236" i="23"/>
  <c r="O236" i="23"/>
  <c r="N236" i="23"/>
  <c r="T235" i="23"/>
  <c r="S235" i="23"/>
  <c r="R235" i="23"/>
  <c r="Q235" i="23"/>
  <c r="O235" i="23"/>
  <c r="N235" i="23"/>
  <c r="K235" i="23"/>
  <c r="N234" i="23"/>
  <c r="M234" i="23"/>
  <c r="J234" i="23"/>
  <c r="I234" i="23"/>
  <c r="N233" i="23"/>
  <c r="M233" i="23"/>
  <c r="K233" i="23"/>
  <c r="J233" i="23"/>
  <c r="I233" i="23"/>
  <c r="H233" i="23"/>
  <c r="O232" i="23"/>
  <c r="N232" i="23"/>
  <c r="M232" i="23"/>
  <c r="K232" i="23"/>
  <c r="J232" i="23"/>
  <c r="I232" i="23"/>
  <c r="H232" i="23"/>
  <c r="T231" i="23"/>
  <c r="R231" i="23"/>
  <c r="O231" i="23"/>
  <c r="N231" i="23"/>
  <c r="M231" i="23"/>
  <c r="K231" i="23"/>
  <c r="J231" i="23"/>
  <c r="I231" i="23"/>
  <c r="H231" i="23"/>
  <c r="N230" i="23"/>
  <c r="M230" i="23"/>
  <c r="K230" i="23"/>
  <c r="J230" i="23"/>
  <c r="I230" i="23"/>
  <c r="H230" i="23"/>
  <c r="Q229" i="23"/>
  <c r="N229" i="23"/>
  <c r="M229" i="23"/>
  <c r="K229" i="23"/>
  <c r="J229" i="23"/>
  <c r="I229" i="23"/>
  <c r="H229" i="23"/>
  <c r="T228" i="23"/>
  <c r="R228" i="23"/>
  <c r="Q228" i="23"/>
  <c r="O228" i="23"/>
  <c r="N228" i="23"/>
  <c r="K228" i="23"/>
  <c r="J228" i="23"/>
  <c r="I228" i="23"/>
  <c r="H228" i="23"/>
  <c r="Q227" i="23"/>
  <c r="N227" i="23"/>
  <c r="K227" i="23"/>
  <c r="J227" i="23"/>
  <c r="I227" i="23"/>
  <c r="H227" i="23"/>
  <c r="R226" i="23"/>
  <c r="Q226" i="23"/>
  <c r="N226" i="23"/>
  <c r="K226" i="23"/>
  <c r="J226" i="23"/>
  <c r="I226" i="23"/>
  <c r="H226" i="23"/>
  <c r="V225" i="23"/>
  <c r="Q225" i="23"/>
  <c r="N225" i="23"/>
  <c r="L225" i="23"/>
  <c r="K225" i="23"/>
  <c r="J225" i="23"/>
  <c r="I225" i="23"/>
  <c r="H225" i="23"/>
  <c r="U224" i="23"/>
  <c r="T224" i="23"/>
  <c r="T223" i="23"/>
  <c r="R223" i="23"/>
  <c r="H223" i="23"/>
  <c r="P222" i="23"/>
  <c r="O222" i="23"/>
  <c r="N222" i="23"/>
  <c r="M222" i="23"/>
  <c r="T221" i="23"/>
  <c r="R221" i="23"/>
  <c r="O221" i="23"/>
  <c r="N221" i="23"/>
  <c r="M221" i="23"/>
  <c r="T220" i="23"/>
  <c r="R220" i="23"/>
  <c r="O220" i="23"/>
  <c r="N220" i="23"/>
  <c r="M220" i="23"/>
  <c r="K220" i="23"/>
  <c r="T219" i="23"/>
  <c r="R219" i="23"/>
  <c r="Q219" i="23"/>
  <c r="O219" i="23"/>
  <c r="N219" i="23"/>
  <c r="M219" i="23"/>
  <c r="K219" i="23"/>
  <c r="R218" i="23"/>
  <c r="Q218" i="23"/>
  <c r="O218" i="23"/>
  <c r="N218" i="23"/>
  <c r="T217" i="23"/>
  <c r="R217" i="23"/>
  <c r="Q217" i="23"/>
  <c r="O217" i="23"/>
  <c r="N217" i="23"/>
  <c r="K217" i="23"/>
  <c r="T216" i="23"/>
  <c r="R216" i="23"/>
  <c r="Q216" i="23"/>
  <c r="O216" i="23"/>
  <c r="N216" i="23"/>
  <c r="K216" i="23"/>
  <c r="S215" i="23"/>
  <c r="R215" i="23"/>
  <c r="Q215" i="23"/>
  <c r="N215" i="23"/>
  <c r="T214" i="23"/>
  <c r="O214" i="23"/>
  <c r="N214" i="23"/>
  <c r="M214" i="23"/>
  <c r="K214" i="23"/>
  <c r="J214" i="23"/>
  <c r="I214" i="23"/>
  <c r="V213" i="23"/>
  <c r="N213" i="23"/>
  <c r="M213" i="23"/>
  <c r="J213" i="23"/>
  <c r="I213" i="23"/>
  <c r="H213" i="23"/>
  <c r="N212" i="23"/>
  <c r="M212" i="23"/>
  <c r="K212" i="23"/>
  <c r="J212" i="23"/>
  <c r="I212" i="23"/>
  <c r="H212" i="23"/>
  <c r="T211" i="23"/>
  <c r="O211" i="23"/>
  <c r="N211" i="23"/>
  <c r="M211" i="23"/>
  <c r="K211" i="23"/>
  <c r="J211" i="23"/>
  <c r="I211" i="23"/>
  <c r="H211" i="23"/>
  <c r="N210" i="23"/>
  <c r="M210" i="23"/>
  <c r="J210" i="23"/>
  <c r="I210" i="23"/>
  <c r="H210" i="23"/>
  <c r="Q209" i="23"/>
  <c r="N209" i="23"/>
  <c r="M209" i="23"/>
  <c r="K209" i="23"/>
  <c r="J209" i="23"/>
  <c r="I209" i="23"/>
  <c r="H209" i="23"/>
  <c r="R208" i="23"/>
  <c r="Q208" i="23"/>
  <c r="O208" i="23"/>
  <c r="N208" i="23"/>
  <c r="K208" i="23"/>
  <c r="J208" i="23"/>
  <c r="I208" i="23"/>
  <c r="H208" i="23"/>
  <c r="Q207" i="23"/>
  <c r="N207" i="23"/>
  <c r="K207" i="23"/>
  <c r="J207" i="23"/>
  <c r="I207" i="23"/>
  <c r="H207" i="23"/>
  <c r="Q206" i="23"/>
  <c r="N206" i="23"/>
  <c r="K206" i="23"/>
  <c r="J206" i="23"/>
  <c r="I206" i="23"/>
  <c r="H206" i="23"/>
  <c r="R205" i="23"/>
  <c r="Q205" i="23"/>
  <c r="N205" i="23"/>
  <c r="L205" i="23"/>
  <c r="K205" i="23"/>
  <c r="J205" i="23"/>
  <c r="I205" i="23"/>
  <c r="H205" i="23"/>
  <c r="U204" i="23"/>
  <c r="T204" i="23"/>
  <c r="R204" i="23"/>
  <c r="O204" i="23"/>
  <c r="K204" i="23"/>
  <c r="T203" i="23"/>
  <c r="H203" i="23"/>
  <c r="T202" i="23"/>
  <c r="R202" i="23"/>
  <c r="P202" i="23"/>
  <c r="O202" i="23"/>
  <c r="N202" i="23"/>
  <c r="M202" i="23"/>
  <c r="V201" i="23"/>
  <c r="N201" i="23"/>
  <c r="M201" i="23"/>
  <c r="T200" i="23"/>
  <c r="R200" i="23"/>
  <c r="O200" i="23"/>
  <c r="N200" i="23"/>
  <c r="M200" i="23"/>
  <c r="T199" i="23"/>
  <c r="R199" i="23"/>
  <c r="Q199" i="23"/>
  <c r="O199" i="23"/>
  <c r="N199" i="23"/>
  <c r="M199" i="23"/>
  <c r="K199" i="23"/>
  <c r="Q198" i="23"/>
  <c r="N198" i="23"/>
  <c r="T197" i="23"/>
  <c r="R197" i="23"/>
  <c r="Q197" i="23"/>
  <c r="O197" i="23"/>
  <c r="N197" i="23"/>
  <c r="T196" i="23"/>
  <c r="R196" i="23"/>
  <c r="Q196" i="23"/>
  <c r="O196" i="23"/>
  <c r="N196" i="23"/>
  <c r="K196" i="23"/>
  <c r="S195" i="23"/>
  <c r="R195" i="23"/>
  <c r="Q195" i="23"/>
  <c r="N195" i="23"/>
  <c r="O194" i="23"/>
  <c r="N194" i="23"/>
  <c r="M194" i="23"/>
  <c r="K194" i="23"/>
  <c r="J194" i="23"/>
  <c r="I194" i="23"/>
  <c r="T193" i="23"/>
  <c r="O193" i="23"/>
  <c r="N193" i="23"/>
  <c r="M193" i="23"/>
  <c r="K193" i="23"/>
  <c r="J193" i="23"/>
  <c r="I193" i="23"/>
  <c r="H193" i="23"/>
  <c r="T192" i="23"/>
  <c r="R192" i="23"/>
  <c r="O192" i="23"/>
  <c r="N192" i="23"/>
  <c r="M192" i="23"/>
  <c r="K192" i="23"/>
  <c r="J192" i="23"/>
  <c r="I192" i="23"/>
  <c r="H192" i="23"/>
  <c r="N191" i="23"/>
  <c r="M191" i="23"/>
  <c r="K191" i="23"/>
  <c r="J191" i="23"/>
  <c r="I191" i="23"/>
  <c r="H191" i="23"/>
  <c r="O190" i="23"/>
  <c r="N190" i="23"/>
  <c r="M190" i="23"/>
  <c r="K190" i="23"/>
  <c r="J190" i="23"/>
  <c r="I190" i="23"/>
  <c r="H190" i="23"/>
  <c r="V189" i="23"/>
  <c r="Q189" i="23"/>
  <c r="N189" i="23"/>
  <c r="M189" i="23"/>
  <c r="J189" i="23"/>
  <c r="I189" i="23"/>
  <c r="H189" i="23"/>
  <c r="Q188" i="23"/>
  <c r="N188" i="23"/>
  <c r="K188" i="23"/>
  <c r="J188" i="23"/>
  <c r="I188" i="23"/>
  <c r="H188" i="23"/>
  <c r="R187" i="23"/>
  <c r="Q187" i="23"/>
  <c r="N187" i="23"/>
  <c r="K187" i="23"/>
  <c r="J187" i="23"/>
  <c r="I187" i="23"/>
  <c r="H187" i="23"/>
  <c r="Q186" i="23"/>
  <c r="N186" i="23"/>
  <c r="K186" i="23"/>
  <c r="J186" i="23"/>
  <c r="I186" i="23"/>
  <c r="H186" i="23"/>
  <c r="Q185" i="23"/>
  <c r="N185" i="23"/>
  <c r="L185" i="23"/>
  <c r="K185" i="23"/>
  <c r="J185" i="23"/>
  <c r="I185" i="23"/>
  <c r="H185" i="23"/>
  <c r="U184" i="23"/>
  <c r="T184" i="23"/>
  <c r="R184" i="23"/>
  <c r="T183" i="23"/>
  <c r="H183" i="23"/>
  <c r="T182" i="23"/>
  <c r="R182" i="23"/>
  <c r="P182" i="23"/>
  <c r="O182" i="23"/>
  <c r="N182" i="23"/>
  <c r="M182" i="23"/>
  <c r="T181" i="23"/>
  <c r="R181" i="23"/>
  <c r="O181" i="23"/>
  <c r="N181" i="23"/>
  <c r="M181" i="23"/>
  <c r="K181" i="23"/>
  <c r="T180" i="23"/>
  <c r="R180" i="23"/>
  <c r="O180" i="23"/>
  <c r="N180" i="23"/>
  <c r="M180" i="23"/>
  <c r="K180" i="23"/>
  <c r="T179" i="23"/>
  <c r="R179" i="23"/>
  <c r="Q179" i="23"/>
  <c r="O179" i="23"/>
  <c r="N179" i="23"/>
  <c r="M179" i="23"/>
  <c r="T178" i="23"/>
  <c r="R178" i="23"/>
  <c r="Q178" i="23"/>
  <c r="O178" i="23"/>
  <c r="N178" i="23"/>
  <c r="K178" i="23"/>
  <c r="V177" i="23"/>
  <c r="Q177" i="23"/>
  <c r="N177" i="23"/>
  <c r="R176" i="23"/>
  <c r="Q176" i="23"/>
  <c r="O176" i="23"/>
  <c r="N176" i="23"/>
  <c r="T175" i="23"/>
  <c r="S175" i="23"/>
  <c r="R175" i="23"/>
  <c r="Q175" i="23"/>
  <c r="O175" i="23"/>
  <c r="N175" i="23"/>
  <c r="K175" i="23"/>
  <c r="N174" i="23"/>
  <c r="M174" i="23"/>
  <c r="J174" i="23"/>
  <c r="I174" i="23"/>
  <c r="N173" i="23"/>
  <c r="M173" i="23"/>
  <c r="K173" i="23"/>
  <c r="J173" i="23"/>
  <c r="I173" i="23"/>
  <c r="H173" i="23"/>
  <c r="T172" i="23"/>
  <c r="O172" i="23"/>
  <c r="N172" i="23"/>
  <c r="M172" i="23"/>
  <c r="K172" i="23"/>
  <c r="J172" i="23"/>
  <c r="I172" i="23"/>
  <c r="H172" i="23"/>
  <c r="N171" i="23"/>
  <c r="M171" i="23"/>
  <c r="J171" i="23"/>
  <c r="I171" i="23"/>
  <c r="H171" i="23"/>
  <c r="N170" i="23"/>
  <c r="M170" i="23"/>
  <c r="K170" i="23"/>
  <c r="J170" i="23"/>
  <c r="I170" i="23"/>
  <c r="H170" i="23"/>
  <c r="T169" i="23"/>
  <c r="R169" i="23"/>
  <c r="Q169" i="23"/>
  <c r="O169" i="23"/>
  <c r="N169" i="23"/>
  <c r="M169" i="23"/>
  <c r="K169" i="23"/>
  <c r="J169" i="23"/>
  <c r="I169" i="23"/>
  <c r="H169" i="23"/>
  <c r="Q168" i="23"/>
  <c r="N168" i="23"/>
  <c r="K168" i="23"/>
  <c r="J168" i="23"/>
  <c r="I168" i="23"/>
  <c r="H168" i="23"/>
  <c r="Q167" i="23"/>
  <c r="N167" i="23"/>
  <c r="K167" i="23"/>
  <c r="J167" i="23"/>
  <c r="I167" i="23"/>
  <c r="H167" i="23"/>
  <c r="R166" i="23"/>
  <c r="Q166" i="23"/>
  <c r="N166" i="23"/>
  <c r="K166" i="23"/>
  <c r="J166" i="23"/>
  <c r="I166" i="23"/>
  <c r="H166" i="23"/>
  <c r="V165" i="23"/>
  <c r="Q165" i="23"/>
  <c r="N165" i="23"/>
  <c r="L165" i="23"/>
  <c r="K165" i="23"/>
  <c r="J165" i="23"/>
  <c r="I165" i="23"/>
  <c r="H165" i="23"/>
  <c r="U164" i="23"/>
  <c r="T164" i="23"/>
  <c r="T163" i="23"/>
  <c r="R163" i="23"/>
  <c r="H163" i="23"/>
  <c r="P162" i="23"/>
  <c r="O162" i="23"/>
  <c r="N162" i="23"/>
  <c r="M162" i="23"/>
  <c r="T161" i="23"/>
  <c r="R161" i="23"/>
  <c r="O161" i="23"/>
  <c r="N161" i="23"/>
  <c r="M161" i="23"/>
  <c r="T160" i="23"/>
  <c r="R160" i="23"/>
  <c r="O160" i="23"/>
  <c r="N160" i="23"/>
  <c r="M160" i="23"/>
  <c r="K160" i="23"/>
  <c r="Q159" i="23"/>
  <c r="N159" i="23"/>
  <c r="M159" i="23"/>
  <c r="T158" i="23"/>
  <c r="R158" i="23"/>
  <c r="Q158" i="23"/>
  <c r="O158" i="23"/>
  <c r="N158" i="23"/>
  <c r="T157" i="23"/>
  <c r="R157" i="23"/>
  <c r="Q157" i="23"/>
  <c r="O157" i="23"/>
  <c r="N157" i="23"/>
  <c r="K157" i="23"/>
  <c r="R156" i="23"/>
  <c r="Q156" i="23"/>
  <c r="N156" i="23"/>
  <c r="T155" i="23"/>
  <c r="S155" i="23"/>
  <c r="R155" i="23"/>
  <c r="Q155" i="23"/>
  <c r="O155" i="23"/>
  <c r="N155" i="23"/>
  <c r="K155" i="23"/>
  <c r="T154" i="23"/>
  <c r="O154" i="23"/>
  <c r="N154" i="23"/>
  <c r="M154" i="23"/>
  <c r="K154" i="23"/>
  <c r="J154" i="23"/>
  <c r="I154" i="23"/>
  <c r="V153" i="23"/>
  <c r="N153" i="23"/>
  <c r="M153" i="23"/>
  <c r="J153" i="23"/>
  <c r="I153" i="23"/>
  <c r="H153" i="23"/>
  <c r="N152" i="23"/>
  <c r="M152" i="23"/>
  <c r="K152" i="23"/>
  <c r="J152" i="23"/>
  <c r="I152" i="23"/>
  <c r="H152" i="23"/>
  <c r="T151" i="23"/>
  <c r="O151" i="23"/>
  <c r="N151" i="23"/>
  <c r="M151" i="23"/>
  <c r="K151" i="23"/>
  <c r="J151" i="23"/>
  <c r="I151" i="23"/>
  <c r="H151" i="23"/>
  <c r="N150" i="23"/>
  <c r="M150" i="23"/>
  <c r="J150" i="23"/>
  <c r="I150" i="23"/>
  <c r="H150" i="23"/>
  <c r="Q149" i="23"/>
  <c r="N149" i="23"/>
  <c r="M149" i="23"/>
  <c r="K149" i="23"/>
  <c r="J149" i="23"/>
  <c r="I149" i="23"/>
  <c r="H149" i="23"/>
  <c r="R148" i="23"/>
  <c r="Q148" i="23"/>
  <c r="O148" i="23"/>
  <c r="N148" i="23"/>
  <c r="K148" i="23"/>
  <c r="J148" i="23"/>
  <c r="I148" i="23"/>
  <c r="H148" i="23"/>
  <c r="Q147" i="23"/>
  <c r="N147" i="23"/>
  <c r="K147" i="23"/>
  <c r="J147" i="23"/>
  <c r="I147" i="23"/>
  <c r="H147" i="23"/>
  <c r="Q146" i="23"/>
  <c r="N146" i="23"/>
  <c r="K146" i="23"/>
  <c r="J146" i="23"/>
  <c r="I146" i="23"/>
  <c r="H146" i="23"/>
  <c r="R145" i="23"/>
  <c r="Q145" i="23"/>
  <c r="N145" i="23"/>
  <c r="L145" i="23"/>
  <c r="K145" i="23"/>
  <c r="J145" i="23"/>
  <c r="I145" i="23"/>
  <c r="H145" i="23"/>
  <c r="U144" i="23"/>
  <c r="T144" i="23"/>
  <c r="T143" i="23"/>
  <c r="R143" i="23"/>
  <c r="H143" i="23"/>
  <c r="T142" i="23"/>
  <c r="R142" i="23"/>
  <c r="P142" i="23"/>
  <c r="O142" i="23"/>
  <c r="N142" i="23"/>
  <c r="M142" i="23"/>
  <c r="K142" i="23"/>
  <c r="V141" i="23"/>
  <c r="N141" i="23"/>
  <c r="M141" i="23"/>
  <c r="T140" i="23"/>
  <c r="R140" i="23"/>
  <c r="O140" i="23"/>
  <c r="N140" i="23"/>
  <c r="M140" i="23"/>
  <c r="T139" i="23"/>
  <c r="R139" i="23"/>
  <c r="Q139" i="23"/>
  <c r="O139" i="23"/>
  <c r="N139" i="23"/>
  <c r="M139" i="23"/>
  <c r="K139" i="23"/>
  <c r="Q138" i="23"/>
  <c r="N138" i="23"/>
  <c r="T137" i="23"/>
  <c r="R137" i="23"/>
  <c r="Q137" i="23"/>
  <c r="O137" i="23"/>
  <c r="N137" i="23"/>
  <c r="T136" i="23"/>
  <c r="R136" i="23"/>
  <c r="Q136" i="23"/>
  <c r="O136" i="23"/>
  <c r="N136" i="23"/>
  <c r="K136" i="23"/>
  <c r="S135" i="23"/>
  <c r="R135" i="23"/>
  <c r="Q135" i="23"/>
  <c r="N135" i="23"/>
  <c r="O134" i="23"/>
  <c r="N134" i="23"/>
  <c r="M134" i="23"/>
  <c r="K134" i="23"/>
  <c r="J134" i="23"/>
  <c r="I134" i="23"/>
  <c r="T133" i="23"/>
  <c r="O133" i="23"/>
  <c r="N133" i="23"/>
  <c r="M133" i="23"/>
  <c r="K133" i="23"/>
  <c r="J133" i="23"/>
  <c r="I133" i="23"/>
  <c r="H133" i="23"/>
  <c r="N132" i="23"/>
  <c r="M132" i="23"/>
  <c r="J132" i="23"/>
  <c r="I132" i="23"/>
  <c r="H132" i="23"/>
  <c r="N131" i="23"/>
  <c r="M131" i="23"/>
  <c r="K131" i="23"/>
  <c r="J131" i="23"/>
  <c r="I131" i="23"/>
  <c r="H131" i="23"/>
  <c r="T130" i="23"/>
  <c r="R130" i="23"/>
  <c r="O130" i="23"/>
  <c r="N130" i="23"/>
  <c r="M130" i="23"/>
  <c r="K130" i="23"/>
  <c r="J130" i="23"/>
  <c r="I130" i="23"/>
  <c r="H130" i="23"/>
  <c r="Q129" i="23"/>
  <c r="N129" i="23"/>
  <c r="M129" i="23"/>
  <c r="K129" i="23"/>
  <c r="J129" i="23"/>
  <c r="I129" i="23"/>
  <c r="H129" i="23"/>
  <c r="Q128" i="23"/>
  <c r="N128" i="23"/>
  <c r="K128" i="23"/>
  <c r="J128" i="23"/>
  <c r="I128" i="23"/>
  <c r="H128" i="23"/>
  <c r="R127" i="23"/>
  <c r="Q127" i="23"/>
  <c r="N127" i="23"/>
  <c r="K127" i="23"/>
  <c r="J127" i="23"/>
  <c r="I127" i="23"/>
  <c r="H127" i="23"/>
  <c r="Q126" i="23"/>
  <c r="N126" i="23"/>
  <c r="K126" i="23"/>
  <c r="J126" i="23"/>
  <c r="I126" i="23"/>
  <c r="H126" i="23"/>
  <c r="Q125" i="23"/>
  <c r="N125" i="23"/>
  <c r="L125" i="23"/>
  <c r="K125" i="23"/>
  <c r="J125" i="23"/>
  <c r="I125" i="23"/>
  <c r="H125" i="23"/>
  <c r="U124" i="23"/>
  <c r="T124" i="23"/>
  <c r="R124" i="23"/>
  <c r="T123" i="23"/>
  <c r="H123" i="23"/>
  <c r="T122" i="23"/>
  <c r="R122" i="23"/>
  <c r="P122" i="23"/>
  <c r="O122" i="23"/>
  <c r="N122" i="23"/>
  <c r="M122" i="23"/>
  <c r="T121" i="23"/>
  <c r="R121" i="23"/>
  <c r="O121" i="23"/>
  <c r="N121" i="23"/>
  <c r="M121" i="23"/>
  <c r="K121" i="23"/>
  <c r="O120" i="23"/>
  <c r="N120" i="23"/>
  <c r="M120" i="23"/>
  <c r="T119" i="23"/>
  <c r="R119" i="23"/>
  <c r="Q119" i="23"/>
  <c r="O119" i="23"/>
  <c r="N119" i="23"/>
  <c r="M119" i="23"/>
  <c r="T118" i="23"/>
  <c r="R118" i="23"/>
  <c r="Q118" i="23"/>
  <c r="O118" i="23"/>
  <c r="N118" i="23"/>
  <c r="K118" i="23"/>
  <c r="R117" i="23"/>
  <c r="Q117" i="23"/>
  <c r="N117" i="23"/>
  <c r="T116" i="23"/>
  <c r="R116" i="23"/>
  <c r="Q116" i="23"/>
  <c r="O116" i="23"/>
  <c r="N116" i="23"/>
  <c r="K116" i="23"/>
  <c r="T115" i="23"/>
  <c r="S115" i="23"/>
  <c r="R115" i="23"/>
  <c r="Q115" i="23"/>
  <c r="O115" i="23"/>
  <c r="N115" i="23"/>
  <c r="K115" i="23"/>
  <c r="N114" i="23"/>
  <c r="M114" i="23"/>
  <c r="J114" i="23"/>
  <c r="I114" i="23"/>
  <c r="N113" i="23"/>
  <c r="M113" i="23"/>
  <c r="K113" i="23"/>
  <c r="J113" i="23"/>
  <c r="I113" i="23"/>
  <c r="H113" i="23"/>
  <c r="T112" i="23"/>
  <c r="O112" i="23"/>
  <c r="N112" i="23"/>
  <c r="M112" i="23"/>
  <c r="K112" i="23"/>
  <c r="J112" i="23"/>
  <c r="I112" i="23"/>
  <c r="H112" i="23"/>
  <c r="N111" i="23"/>
  <c r="M111" i="23"/>
  <c r="J111" i="23"/>
  <c r="I111" i="23"/>
  <c r="H111" i="23"/>
  <c r="N110" i="23"/>
  <c r="M110" i="23"/>
  <c r="K110" i="23"/>
  <c r="J110" i="23"/>
  <c r="I110" i="23"/>
  <c r="H110" i="23"/>
  <c r="T109" i="23"/>
  <c r="R109" i="23"/>
  <c r="Q109" i="23"/>
  <c r="O109" i="23"/>
  <c r="N109" i="23"/>
  <c r="M109" i="23"/>
  <c r="K109" i="23"/>
  <c r="J109" i="23"/>
  <c r="I109" i="23"/>
  <c r="H109" i="23"/>
  <c r="Q108" i="23"/>
  <c r="N108" i="23"/>
  <c r="K108" i="23"/>
  <c r="J108" i="23"/>
  <c r="I108" i="23"/>
  <c r="H108" i="23"/>
  <c r="Q107" i="23"/>
  <c r="N107" i="23"/>
  <c r="K107" i="23"/>
  <c r="J107" i="23"/>
  <c r="I107" i="23"/>
  <c r="H107" i="23"/>
  <c r="R106" i="23"/>
  <c r="Q106" i="23"/>
  <c r="O106" i="23"/>
  <c r="N106" i="23"/>
  <c r="K106" i="23"/>
  <c r="J106" i="23"/>
  <c r="I106" i="23"/>
  <c r="H106" i="23"/>
  <c r="Q105" i="23"/>
  <c r="N105" i="23"/>
  <c r="L105" i="23"/>
  <c r="K105" i="23"/>
  <c r="J105" i="23"/>
  <c r="I105" i="23"/>
  <c r="H105" i="23"/>
  <c r="U104" i="23"/>
  <c r="T104" i="23"/>
  <c r="R104" i="23"/>
  <c r="T103" i="23"/>
  <c r="R103" i="23"/>
  <c r="K103" i="23"/>
  <c r="H103" i="23"/>
  <c r="P102" i="23"/>
  <c r="O102" i="23"/>
  <c r="N102" i="23"/>
  <c r="M102" i="23"/>
  <c r="T101" i="23"/>
  <c r="R101" i="23"/>
  <c r="O101" i="23"/>
  <c r="N101" i="23"/>
  <c r="M101" i="23"/>
  <c r="T100" i="23"/>
  <c r="R100" i="23"/>
  <c r="O100" i="23"/>
  <c r="N100" i="23"/>
  <c r="M100" i="23"/>
  <c r="K100" i="23"/>
  <c r="Q99" i="23"/>
  <c r="N99" i="23"/>
  <c r="M99" i="23"/>
  <c r="T98" i="23"/>
  <c r="R98" i="23"/>
  <c r="Q98" i="23"/>
  <c r="O98" i="23"/>
  <c r="N98" i="23"/>
  <c r="T97" i="23"/>
  <c r="R97" i="23"/>
  <c r="Q97" i="23"/>
  <c r="O97" i="23"/>
  <c r="N97" i="23"/>
  <c r="K97" i="23"/>
  <c r="R96" i="23"/>
  <c r="Q96" i="23"/>
  <c r="N96" i="23"/>
  <c r="T95" i="23"/>
  <c r="S95" i="23"/>
  <c r="R95" i="23"/>
  <c r="Q95" i="23"/>
  <c r="O95" i="23"/>
  <c r="N95" i="23"/>
  <c r="K95" i="23"/>
  <c r="T94" i="23"/>
  <c r="O94" i="23"/>
  <c r="N94" i="23"/>
  <c r="M94" i="23"/>
  <c r="K94" i="23"/>
  <c r="J94" i="23"/>
  <c r="I94" i="23"/>
  <c r="N93" i="23"/>
  <c r="M93" i="23"/>
  <c r="J93" i="23"/>
  <c r="I93" i="23"/>
  <c r="H93" i="23"/>
  <c r="O92" i="23"/>
  <c r="N92" i="23"/>
  <c r="M92" i="23"/>
  <c r="K92" i="23"/>
  <c r="J92" i="23"/>
  <c r="I92" i="23"/>
  <c r="H92" i="23"/>
  <c r="T91" i="23"/>
  <c r="R91" i="23"/>
  <c r="O91" i="23"/>
  <c r="N91" i="23"/>
  <c r="M91" i="23"/>
  <c r="K91" i="23"/>
  <c r="J91" i="23"/>
  <c r="I91" i="23"/>
  <c r="H91" i="23"/>
  <c r="N90" i="23"/>
  <c r="M90" i="23"/>
  <c r="K90" i="23"/>
  <c r="J90" i="23"/>
  <c r="I90" i="23"/>
  <c r="H90" i="23"/>
  <c r="Q89" i="23"/>
  <c r="N89" i="23"/>
  <c r="M89" i="23"/>
  <c r="K89" i="23"/>
  <c r="J89" i="23"/>
  <c r="I89" i="23"/>
  <c r="H89" i="23"/>
  <c r="R88" i="23"/>
  <c r="Q88" i="23"/>
  <c r="O88" i="23"/>
  <c r="N88" i="23"/>
  <c r="K88" i="23"/>
  <c r="J88" i="23"/>
  <c r="I88" i="23"/>
  <c r="H88" i="23"/>
  <c r="Q87" i="23"/>
  <c r="N87" i="23"/>
  <c r="K87" i="23"/>
  <c r="J87" i="23"/>
  <c r="I87" i="23"/>
  <c r="H87" i="23"/>
  <c r="Q86" i="23"/>
  <c r="N86" i="23"/>
  <c r="K86" i="23"/>
  <c r="J86" i="23"/>
  <c r="I86" i="23"/>
  <c r="H86" i="23"/>
  <c r="R85" i="23"/>
  <c r="Q85" i="23"/>
  <c r="N85" i="23"/>
  <c r="L85" i="23"/>
  <c r="K85" i="23"/>
  <c r="J85" i="23"/>
  <c r="I85" i="23"/>
  <c r="H85" i="23"/>
  <c r="U84" i="23"/>
  <c r="T84" i="23"/>
  <c r="T83" i="23"/>
  <c r="R83" i="23"/>
  <c r="H83" i="23"/>
  <c r="T82" i="23"/>
  <c r="R82" i="23"/>
  <c r="P82" i="23"/>
  <c r="O82" i="23"/>
  <c r="N82" i="23"/>
  <c r="M82" i="23"/>
  <c r="K82" i="23"/>
  <c r="T81" i="23"/>
  <c r="O81" i="23"/>
  <c r="N81" i="23"/>
  <c r="M81" i="23"/>
  <c r="T80" i="23"/>
  <c r="R80" i="23"/>
  <c r="O80" i="23"/>
  <c r="N80" i="23"/>
  <c r="M80" i="23"/>
  <c r="T79" i="23"/>
  <c r="R79" i="23"/>
  <c r="Q79" i="23"/>
  <c r="O79" i="23"/>
  <c r="N79" i="23"/>
  <c r="M79" i="23"/>
  <c r="K79" i="23"/>
  <c r="R78" i="23"/>
  <c r="Q78" i="23"/>
  <c r="O78" i="23"/>
  <c r="N78" i="23"/>
  <c r="T77" i="23"/>
  <c r="R77" i="23"/>
  <c r="Q77" i="23"/>
  <c r="O77" i="23"/>
  <c r="N77" i="23"/>
  <c r="K77" i="23"/>
  <c r="T76" i="23"/>
  <c r="R76" i="23"/>
  <c r="Q76" i="23"/>
  <c r="O76" i="23"/>
  <c r="N76" i="23"/>
  <c r="K76" i="23"/>
  <c r="S75" i="23"/>
  <c r="R75" i="23"/>
  <c r="Q75" i="23"/>
  <c r="N75" i="23"/>
  <c r="O74" i="23"/>
  <c r="N74" i="23"/>
  <c r="M74" i="23"/>
  <c r="K74" i="23"/>
  <c r="J74" i="23"/>
  <c r="I74" i="23"/>
  <c r="T73" i="23"/>
  <c r="O73" i="23"/>
  <c r="N73" i="23"/>
  <c r="M73" i="23"/>
  <c r="K73" i="23"/>
  <c r="J73" i="23"/>
  <c r="I73" i="23"/>
  <c r="H73" i="23"/>
  <c r="N72" i="23"/>
  <c r="M72" i="23"/>
  <c r="J72" i="23"/>
  <c r="I72" i="23"/>
  <c r="H72" i="23"/>
  <c r="N71" i="23"/>
  <c r="M71" i="23"/>
  <c r="K71" i="23"/>
  <c r="J71" i="23"/>
  <c r="I71" i="23"/>
  <c r="H71" i="23"/>
  <c r="T70" i="23"/>
  <c r="R70" i="23"/>
  <c r="O70" i="23"/>
  <c r="N70" i="23"/>
  <c r="M70" i="23"/>
  <c r="K70" i="23"/>
  <c r="J70" i="23"/>
  <c r="I70" i="23"/>
  <c r="H70" i="23"/>
  <c r="Q69" i="23"/>
  <c r="N69" i="23"/>
  <c r="M69" i="23"/>
  <c r="K69" i="23"/>
  <c r="J69" i="23"/>
  <c r="I69" i="23"/>
  <c r="H69" i="23"/>
  <c r="Q68" i="23"/>
  <c r="N68" i="23"/>
  <c r="K68" i="23"/>
  <c r="J68" i="23"/>
  <c r="I68" i="23"/>
  <c r="H68" i="23"/>
  <c r="T67" i="23"/>
  <c r="R67" i="23"/>
  <c r="Q67" i="23"/>
  <c r="O67" i="23"/>
  <c r="N67" i="23"/>
  <c r="K67" i="23"/>
  <c r="J67" i="23"/>
  <c r="I67" i="23"/>
  <c r="H67" i="23"/>
  <c r="Q66" i="23"/>
  <c r="N66" i="23"/>
  <c r="K66" i="23"/>
  <c r="J66" i="23"/>
  <c r="I66" i="23"/>
  <c r="H66" i="23"/>
  <c r="R65" i="23"/>
  <c r="Q65" i="23"/>
  <c r="N65" i="23"/>
  <c r="L65" i="23"/>
  <c r="K65" i="23"/>
  <c r="J65" i="23"/>
  <c r="I65" i="23"/>
  <c r="H65" i="23"/>
  <c r="U64" i="23"/>
  <c r="T64" i="23"/>
  <c r="R64" i="23"/>
  <c r="O64" i="23"/>
  <c r="K64" i="23"/>
  <c r="T63" i="23"/>
  <c r="H63" i="23"/>
  <c r="T62" i="23"/>
  <c r="R62" i="23"/>
  <c r="P62" i="23"/>
  <c r="O62" i="23"/>
  <c r="N62" i="23"/>
  <c r="M62" i="23"/>
  <c r="T61" i="23"/>
  <c r="R61" i="23"/>
  <c r="O61" i="23"/>
  <c r="N61" i="23"/>
  <c r="M61" i="23"/>
  <c r="K61" i="23"/>
  <c r="O60" i="23"/>
  <c r="N60" i="23"/>
  <c r="M60" i="23"/>
  <c r="T59" i="23"/>
  <c r="R59" i="23"/>
  <c r="Q59" i="23"/>
  <c r="O59" i="23"/>
  <c r="N59" i="23"/>
  <c r="M59" i="23"/>
  <c r="T58" i="23"/>
  <c r="R58" i="23"/>
  <c r="Q58" i="23"/>
  <c r="O58" i="23"/>
  <c r="N58" i="23"/>
  <c r="K58" i="23"/>
  <c r="R57" i="23"/>
  <c r="Q57" i="23"/>
  <c r="N57" i="23"/>
  <c r="T56" i="23"/>
  <c r="R56" i="23"/>
  <c r="Q56" i="23"/>
  <c r="O56" i="23"/>
  <c r="N56" i="23"/>
  <c r="K56" i="23"/>
  <c r="T55" i="23"/>
  <c r="S55" i="23"/>
  <c r="R55" i="23"/>
  <c r="Q55" i="23"/>
  <c r="O55" i="23"/>
  <c r="N55" i="23"/>
  <c r="K55" i="23"/>
  <c r="N54" i="23"/>
  <c r="M54" i="23"/>
  <c r="J54" i="23"/>
  <c r="I54" i="23"/>
  <c r="T53" i="23"/>
  <c r="O53" i="23"/>
  <c r="N53" i="23"/>
  <c r="M53" i="23"/>
  <c r="K53" i="23"/>
  <c r="J53" i="23"/>
  <c r="I53" i="23"/>
  <c r="H53" i="23"/>
  <c r="T52" i="23"/>
  <c r="R52" i="23"/>
  <c r="O52" i="23"/>
  <c r="N52" i="23"/>
  <c r="M52" i="23"/>
  <c r="K52" i="23"/>
  <c r="J52" i="23"/>
  <c r="I52" i="23"/>
  <c r="H52" i="23"/>
  <c r="N51" i="23"/>
  <c r="M51" i="23"/>
  <c r="K51" i="23"/>
  <c r="J51" i="23"/>
  <c r="I51" i="23"/>
  <c r="H51" i="23"/>
  <c r="N50" i="23"/>
  <c r="M50" i="23"/>
  <c r="K50" i="23"/>
  <c r="J50" i="23"/>
  <c r="I50" i="23"/>
  <c r="H50" i="23"/>
  <c r="T49" i="23"/>
  <c r="R49" i="23"/>
  <c r="Q49" i="23"/>
  <c r="O49" i="23"/>
  <c r="N49" i="23"/>
  <c r="M49" i="23"/>
  <c r="K49" i="23"/>
  <c r="J49" i="23"/>
  <c r="I49" i="23"/>
  <c r="H49" i="23"/>
  <c r="Q48" i="23"/>
  <c r="N48" i="23"/>
  <c r="K48" i="23"/>
  <c r="J48" i="23"/>
  <c r="I48" i="23"/>
  <c r="H48" i="23"/>
  <c r="Q47" i="23"/>
  <c r="N47" i="23"/>
  <c r="K47" i="23"/>
  <c r="J47" i="23"/>
  <c r="I47" i="23"/>
  <c r="H47" i="23"/>
  <c r="R46" i="23"/>
  <c r="Q46" i="23"/>
  <c r="O46" i="23"/>
  <c r="N46" i="23"/>
  <c r="K46" i="23"/>
  <c r="J46" i="23"/>
  <c r="I46" i="23"/>
  <c r="H46" i="23"/>
  <c r="Q45" i="23"/>
  <c r="N45" i="23"/>
  <c r="L45" i="23"/>
  <c r="K45" i="23"/>
  <c r="J45" i="23"/>
  <c r="I45" i="23"/>
  <c r="H45" i="23"/>
  <c r="U44" i="23"/>
  <c r="T44" i="23"/>
  <c r="R44" i="23"/>
  <c r="T43" i="23"/>
  <c r="R43" i="23"/>
  <c r="K43" i="23"/>
  <c r="H43" i="23"/>
  <c r="T42" i="23"/>
  <c r="P42" i="23"/>
  <c r="O42" i="23"/>
  <c r="N42" i="23"/>
  <c r="M42" i="23"/>
  <c r="T41" i="23"/>
  <c r="R41" i="23"/>
  <c r="O41" i="23"/>
  <c r="N41" i="23"/>
  <c r="M41" i="23"/>
  <c r="T40" i="23"/>
  <c r="R40" i="23"/>
  <c r="O40" i="23"/>
  <c r="N40" i="23"/>
  <c r="M40" i="23"/>
  <c r="K40" i="23"/>
  <c r="T39" i="23"/>
  <c r="R39" i="23"/>
  <c r="Q39" i="23"/>
  <c r="O39" i="23"/>
  <c r="N39" i="23"/>
  <c r="M39" i="23"/>
  <c r="T38" i="23"/>
  <c r="R38" i="23"/>
  <c r="Q38" i="23"/>
  <c r="O38" i="23"/>
  <c r="N38" i="23"/>
  <c r="K38" i="23"/>
  <c r="T37" i="23"/>
  <c r="R37" i="23"/>
  <c r="Q37" i="23"/>
  <c r="O37" i="23"/>
  <c r="N37" i="23"/>
  <c r="K37" i="23"/>
  <c r="R36" i="23"/>
  <c r="Q36" i="23"/>
  <c r="N36" i="23"/>
  <c r="T35" i="23"/>
  <c r="S35" i="23"/>
  <c r="R35" i="23"/>
  <c r="Q35" i="23"/>
  <c r="O35" i="23"/>
  <c r="N35" i="23"/>
  <c r="K35" i="23"/>
  <c r="T34" i="23"/>
  <c r="O34" i="23"/>
  <c r="N34" i="23"/>
  <c r="M34" i="23"/>
  <c r="K34" i="23"/>
  <c r="J34" i="23"/>
  <c r="I34" i="23"/>
  <c r="N33" i="23"/>
  <c r="M33" i="23"/>
  <c r="J33" i="23"/>
  <c r="I33" i="23"/>
  <c r="H33" i="23"/>
  <c r="O32" i="23"/>
  <c r="N32" i="23"/>
  <c r="M32" i="23"/>
  <c r="K32" i="23"/>
  <c r="J32" i="23"/>
  <c r="I32" i="23"/>
  <c r="H32" i="23"/>
  <c r="T31" i="23"/>
  <c r="R31" i="23"/>
  <c r="O31" i="23"/>
  <c r="N31" i="23"/>
  <c r="M31" i="23"/>
  <c r="K31" i="23"/>
  <c r="J31" i="23"/>
  <c r="I31" i="23"/>
  <c r="H31" i="23"/>
  <c r="N30" i="23"/>
  <c r="M30" i="23"/>
  <c r="K30" i="23"/>
  <c r="J30" i="23"/>
  <c r="I30" i="23"/>
  <c r="H30" i="23"/>
  <c r="Q29" i="23"/>
  <c r="N29" i="23"/>
  <c r="M29" i="23"/>
  <c r="K29" i="23"/>
  <c r="J29" i="23"/>
  <c r="I29" i="23"/>
  <c r="H29" i="23"/>
  <c r="U28" i="23"/>
  <c r="T28" i="23"/>
  <c r="R28" i="23"/>
  <c r="Q28" i="23"/>
  <c r="O28" i="23"/>
  <c r="N28" i="23"/>
  <c r="O16" i="23"/>
  <c r="M28" i="23" s="1"/>
  <c r="K28" i="23"/>
  <c r="J28" i="23"/>
  <c r="I28" i="23"/>
  <c r="H28" i="23"/>
  <c r="Q27" i="23"/>
  <c r="N27" i="23"/>
  <c r="K27" i="23"/>
  <c r="J27" i="23"/>
  <c r="I27" i="23"/>
  <c r="H27" i="23"/>
  <c r="R26" i="23"/>
  <c r="Q26" i="23"/>
  <c r="O18" i="23"/>
  <c r="Q31" i="23" s="1"/>
  <c r="N26" i="23"/>
  <c r="K26" i="23"/>
  <c r="J26" i="23"/>
  <c r="I26" i="23"/>
  <c r="H26" i="23"/>
  <c r="V25" i="23"/>
  <c r="Q25" i="23"/>
  <c r="N25" i="23"/>
  <c r="L25" i="23"/>
  <c r="K25" i="23"/>
  <c r="J25" i="23"/>
  <c r="I25" i="23"/>
  <c r="H25" i="23"/>
  <c r="U22" i="23"/>
  <c r="T22" i="23"/>
  <c r="S22" i="23"/>
  <c r="R22" i="23"/>
  <c r="Q22" i="23"/>
  <c r="P22" i="23"/>
  <c r="O22" i="23"/>
  <c r="N22" i="23"/>
  <c r="M22" i="23"/>
  <c r="L22" i="23"/>
  <c r="K22" i="23"/>
  <c r="J22" i="23"/>
  <c r="I22" i="23"/>
  <c r="H22" i="23"/>
  <c r="G22" i="23"/>
  <c r="F22" i="23"/>
  <c r="E22" i="23"/>
  <c r="D22" i="23"/>
  <c r="C22" i="23"/>
  <c r="B22" i="23"/>
  <c r="T21" i="23"/>
  <c r="O43" i="23" s="1"/>
  <c r="S21" i="23"/>
  <c r="R94" i="23" s="1"/>
  <c r="R21" i="23"/>
  <c r="T145" i="23" s="1"/>
  <c r="Q21" i="23"/>
  <c r="P21" i="23"/>
  <c r="O223" i="23" s="1"/>
  <c r="O21" i="23"/>
  <c r="N21" i="23"/>
  <c r="T265" i="23" s="1"/>
  <c r="M21" i="23"/>
  <c r="L21" i="23"/>
  <c r="K21" i="23"/>
  <c r="I44" i="23" s="1"/>
  <c r="J21" i="23"/>
  <c r="M223" i="23" s="1"/>
  <c r="I21" i="23"/>
  <c r="H21" i="23"/>
  <c r="G21" i="23"/>
  <c r="R254" i="23" s="1"/>
  <c r="F21" i="23"/>
  <c r="E21" i="23"/>
  <c r="D21" i="23"/>
  <c r="C21" i="23"/>
  <c r="N283" i="23" s="1"/>
  <c r="B21" i="23"/>
  <c r="U25" i="23"/>
  <c r="S20" i="23"/>
  <c r="T106" i="23" s="1"/>
  <c r="R20" i="23"/>
  <c r="Q20" i="23"/>
  <c r="O124" i="23" s="1"/>
  <c r="P20" i="23"/>
  <c r="O20" i="23"/>
  <c r="N20" i="23"/>
  <c r="R53" i="23" s="1"/>
  <c r="M20" i="23"/>
  <c r="O44" i="23" s="1"/>
  <c r="L20" i="23"/>
  <c r="K20" i="23"/>
  <c r="M44" i="23" s="1"/>
  <c r="J20" i="23"/>
  <c r="I263" i="23" s="1"/>
  <c r="I20" i="23"/>
  <c r="O224" i="23" s="1"/>
  <c r="H20" i="23"/>
  <c r="G20" i="23"/>
  <c r="F20" i="23"/>
  <c r="R93" i="23" s="1"/>
  <c r="E20" i="23"/>
  <c r="D20" i="23"/>
  <c r="C20" i="23"/>
  <c r="J243" i="23" s="1"/>
  <c r="B20" i="23"/>
  <c r="L43" i="23"/>
  <c r="R19" i="23"/>
  <c r="Q19" i="23"/>
  <c r="R172" i="23" s="1"/>
  <c r="P19" i="23"/>
  <c r="O19" i="23"/>
  <c r="N19" i="23"/>
  <c r="M19" i="23"/>
  <c r="R32" i="23" s="1"/>
  <c r="L19" i="23"/>
  <c r="T47" i="23" s="1"/>
  <c r="K19" i="23"/>
  <c r="J19" i="23"/>
  <c r="I19" i="23"/>
  <c r="I202" i="23" s="1"/>
  <c r="H19" i="23"/>
  <c r="G19" i="23"/>
  <c r="K242" i="23" s="1"/>
  <c r="F19" i="23"/>
  <c r="O45" i="23" s="1"/>
  <c r="E19" i="23"/>
  <c r="R72" i="23" s="1"/>
  <c r="D19" i="23"/>
  <c r="C19" i="23"/>
  <c r="B19" i="23"/>
  <c r="H222" i="23" s="1"/>
  <c r="Q18" i="23"/>
  <c r="P18" i="23"/>
  <c r="N18" i="23"/>
  <c r="K241" i="23" s="1"/>
  <c r="M18" i="23"/>
  <c r="M86" i="23" s="1"/>
  <c r="L18" i="23"/>
  <c r="K18" i="23"/>
  <c r="J18" i="23"/>
  <c r="K221" i="23" s="1"/>
  <c r="I18" i="23"/>
  <c r="H18" i="23"/>
  <c r="G18" i="23"/>
  <c r="F18" i="23"/>
  <c r="E18" i="23"/>
  <c r="J41" i="23" s="1"/>
  <c r="D18" i="23"/>
  <c r="C18" i="23"/>
  <c r="H41" i="23"/>
  <c r="B18" i="23"/>
  <c r="K201" i="23" s="1"/>
  <c r="P17" i="23"/>
  <c r="O17" i="23"/>
  <c r="N17" i="23"/>
  <c r="M17" i="23"/>
  <c r="K280" i="23" s="1"/>
  <c r="L17" i="23"/>
  <c r="O107" i="23" s="1"/>
  <c r="K17" i="23"/>
  <c r="R50" i="23" s="1"/>
  <c r="J17" i="23"/>
  <c r="T89" i="23" s="1"/>
  <c r="I17" i="23"/>
  <c r="H17" i="23"/>
  <c r="O27" i="23" s="1"/>
  <c r="G17" i="23"/>
  <c r="I40" i="23" s="1"/>
  <c r="F17" i="23"/>
  <c r="E17" i="23"/>
  <c r="K60" i="23" s="1"/>
  <c r="D17" i="23"/>
  <c r="H40" i="23" s="1"/>
  <c r="C17" i="23"/>
  <c r="B17" i="23"/>
  <c r="N16" i="23"/>
  <c r="M16" i="23"/>
  <c r="L16" i="23"/>
  <c r="K59" i="23" s="1"/>
  <c r="K16" i="23"/>
  <c r="T50" i="23" s="1"/>
  <c r="J16" i="23"/>
  <c r="I16" i="23"/>
  <c r="O188" i="23" s="1"/>
  <c r="H16" i="23"/>
  <c r="G16" i="23"/>
  <c r="T30" i="23" s="1"/>
  <c r="F16" i="23"/>
  <c r="E16" i="23"/>
  <c r="H39" i="23" s="1"/>
  <c r="D16" i="23"/>
  <c r="K99" i="23" s="1"/>
  <c r="C16" i="23"/>
  <c r="B16" i="23"/>
  <c r="U30" i="23"/>
  <c r="N15" i="23"/>
  <c r="M15" i="23"/>
  <c r="L15" i="23"/>
  <c r="K15" i="23"/>
  <c r="J15" i="23"/>
  <c r="I15" i="23"/>
  <c r="H15" i="23"/>
  <c r="G15" i="23"/>
  <c r="F15" i="23"/>
  <c r="H238" i="23" s="1"/>
  <c r="E15" i="23"/>
  <c r="D15" i="23"/>
  <c r="C15" i="23"/>
  <c r="U51" i="23" s="1"/>
  <c r="B15" i="23"/>
  <c r="M14" i="23"/>
  <c r="T232" i="23" s="1"/>
  <c r="L14" i="23"/>
  <c r="K14" i="23"/>
  <c r="J14" i="23"/>
  <c r="K197" i="23" s="1"/>
  <c r="I14" i="23"/>
  <c r="H14" i="23"/>
  <c r="G14" i="23"/>
  <c r="H37" i="23"/>
  <c r="F14" i="23"/>
  <c r="E14" i="23"/>
  <c r="D14" i="23"/>
  <c r="I37" i="23"/>
  <c r="C14" i="23"/>
  <c r="P30" i="23" s="1"/>
  <c r="B14" i="23"/>
  <c r="L13" i="23"/>
  <c r="K13" i="23"/>
  <c r="J13" i="23"/>
  <c r="I13" i="23"/>
  <c r="H13" i="23"/>
  <c r="H36" i="23"/>
  <c r="G13" i="23"/>
  <c r="F13" i="23"/>
  <c r="T93" i="23"/>
  <c r="E13" i="23"/>
  <c r="D13" i="23"/>
  <c r="C13" i="23"/>
  <c r="B13" i="23"/>
  <c r="K12" i="23"/>
  <c r="J12" i="23"/>
  <c r="I12" i="23"/>
  <c r="H12" i="23"/>
  <c r="G12" i="23"/>
  <c r="F12" i="23"/>
  <c r="E12" i="23"/>
  <c r="D12" i="23"/>
  <c r="C12" i="23"/>
  <c r="B12" i="23"/>
  <c r="J11" i="23"/>
  <c r="I11" i="23"/>
  <c r="R164" i="23" s="1"/>
  <c r="H11" i="23"/>
  <c r="T275" i="23" s="1"/>
  <c r="G11" i="23"/>
  <c r="F11" i="23"/>
  <c r="O93" i="23"/>
  <c r="E11" i="23"/>
  <c r="R144" i="23" s="1"/>
  <c r="D11" i="23"/>
  <c r="C11" i="23"/>
  <c r="B11" i="23"/>
  <c r="Q44" i="23" s="1"/>
  <c r="I10" i="23"/>
  <c r="H10" i="23"/>
  <c r="G10" i="23"/>
  <c r="F10" i="23"/>
  <c r="K93" i="23" s="1"/>
  <c r="E10" i="23"/>
  <c r="K33" i="23"/>
  <c r="D10" i="23"/>
  <c r="C10" i="23"/>
  <c r="Q43" i="23" s="1"/>
  <c r="B10" i="23"/>
  <c r="H9" i="23"/>
  <c r="G9" i="23"/>
  <c r="R42" i="23" s="1"/>
  <c r="F9" i="23"/>
  <c r="E9" i="23"/>
  <c r="D9" i="23"/>
  <c r="C9" i="23"/>
  <c r="B9" i="23"/>
  <c r="G8" i="23"/>
  <c r="F8" i="23"/>
  <c r="E8" i="23"/>
  <c r="Q41" i="23" s="1"/>
  <c r="D8" i="23"/>
  <c r="K171" i="23" s="1"/>
  <c r="C8" i="23"/>
  <c r="B8" i="23"/>
  <c r="R261" i="23" s="1"/>
  <c r="F7" i="23"/>
  <c r="Q280" i="23" s="1"/>
  <c r="E7" i="23"/>
  <c r="R60" i="23" s="1"/>
  <c r="D7" i="23"/>
  <c r="C7" i="23"/>
  <c r="B7" i="23"/>
  <c r="E6" i="23"/>
  <c r="D6" i="23"/>
  <c r="C6" i="23"/>
  <c r="O138" i="23" s="1"/>
  <c r="B6" i="23"/>
  <c r="P38" i="23"/>
  <c r="D5" i="23"/>
  <c r="O159" i="23" s="1"/>
  <c r="C5" i="23"/>
  <c r="B5" i="23"/>
  <c r="L48" i="23"/>
  <c r="C4" i="23"/>
  <c r="B4" i="23"/>
  <c r="B3" i="23"/>
  <c r="I35" i="23"/>
  <c r="U37" i="23"/>
  <c r="P47" i="23"/>
  <c r="U46" i="23"/>
  <c r="M35" i="23"/>
  <c r="P44" i="23"/>
  <c r="S33" i="23"/>
  <c r="T102" i="23"/>
  <c r="Q200" i="23"/>
  <c r="K236" i="23"/>
  <c r="K176" i="23"/>
  <c r="O269" i="23"/>
  <c r="H218" i="23"/>
  <c r="H198" i="23"/>
  <c r="H138" i="23"/>
  <c r="O129" i="23"/>
  <c r="O69" i="23"/>
  <c r="H98" i="23"/>
  <c r="R271" i="23"/>
  <c r="R131" i="23"/>
  <c r="R71" i="23"/>
  <c r="K104" i="23"/>
  <c r="U278" i="23"/>
  <c r="V251" i="23"/>
  <c r="S221" i="23"/>
  <c r="V179" i="23"/>
  <c r="V167" i="23"/>
  <c r="P116" i="23"/>
  <c r="P76" i="23"/>
  <c r="V51" i="23"/>
  <c r="Q222" i="23"/>
  <c r="Q122" i="23"/>
  <c r="T236" i="23"/>
  <c r="T176" i="23"/>
  <c r="R284" i="23"/>
  <c r="K195" i="23"/>
  <c r="V280" i="23"/>
  <c r="V268" i="23"/>
  <c r="U273" i="23"/>
  <c r="L276" i="23"/>
  <c r="P271" i="23"/>
  <c r="L256" i="23"/>
  <c r="S266" i="23"/>
  <c r="S246" i="23"/>
  <c r="V256" i="23"/>
  <c r="V244" i="23"/>
  <c r="U253" i="23"/>
  <c r="P251" i="23"/>
  <c r="L236" i="23"/>
  <c r="P231" i="23"/>
  <c r="L216" i="23"/>
  <c r="S226" i="23"/>
  <c r="U213" i="23"/>
  <c r="P211" i="23"/>
  <c r="S206" i="23"/>
  <c r="U233" i="23"/>
  <c r="V232" i="23"/>
  <c r="P191" i="23"/>
  <c r="U173" i="23"/>
  <c r="L176" i="23"/>
  <c r="P171" i="23"/>
  <c r="L196" i="23"/>
  <c r="S186" i="23"/>
  <c r="S166" i="23"/>
  <c r="U193" i="23"/>
  <c r="S146" i="23"/>
  <c r="U133" i="23"/>
  <c r="L156" i="23"/>
  <c r="L136" i="23"/>
  <c r="P131" i="23"/>
  <c r="L116" i="23"/>
  <c r="S126" i="23"/>
  <c r="U153" i="23"/>
  <c r="P151" i="23"/>
  <c r="V116" i="23"/>
  <c r="V104" i="23"/>
  <c r="V92" i="23"/>
  <c r="S106" i="23"/>
  <c r="L96" i="23"/>
  <c r="U73" i="23"/>
  <c r="U53" i="23"/>
  <c r="U93" i="23"/>
  <c r="L76" i="23"/>
  <c r="P71" i="23"/>
  <c r="L56" i="23"/>
  <c r="P91" i="23"/>
  <c r="S86" i="23"/>
  <c r="S66" i="23"/>
  <c r="U113" i="23"/>
  <c r="P111" i="23"/>
  <c r="V80" i="23"/>
  <c r="V68" i="23"/>
  <c r="V56" i="23"/>
  <c r="V44" i="23"/>
  <c r="V32" i="23"/>
  <c r="R269" i="23"/>
  <c r="I279" i="23"/>
  <c r="I259" i="23"/>
  <c r="I239" i="23"/>
  <c r="I219" i="23"/>
  <c r="I179" i="23"/>
  <c r="I199" i="23"/>
  <c r="I139" i="23"/>
  <c r="I119" i="23"/>
  <c r="I159" i="23"/>
  <c r="R129" i="23"/>
  <c r="I99" i="23"/>
  <c r="I79" i="23"/>
  <c r="I59" i="23"/>
  <c r="R69" i="23"/>
  <c r="Q270" i="23"/>
  <c r="O247" i="23"/>
  <c r="Q250" i="23"/>
  <c r="Q210" i="23"/>
  <c r="Q230" i="23"/>
  <c r="Q170" i="23"/>
  <c r="Q190" i="23"/>
  <c r="O187" i="23"/>
  <c r="Q150" i="23"/>
  <c r="Q130" i="23"/>
  <c r="O127" i="23"/>
  <c r="Q110" i="23"/>
  <c r="Q70" i="23"/>
  <c r="Q90" i="23"/>
  <c r="M166" i="23"/>
  <c r="I262" i="23"/>
  <c r="I142" i="23"/>
  <c r="S274" i="23"/>
  <c r="V276" i="23"/>
  <c r="L284" i="23"/>
  <c r="P283" i="23"/>
  <c r="L264" i="23"/>
  <c r="P263" i="23"/>
  <c r="U265" i="23"/>
  <c r="S254" i="23"/>
  <c r="S234" i="23"/>
  <c r="V264" i="23"/>
  <c r="V252" i="23"/>
  <c r="V240" i="23"/>
  <c r="U245" i="23"/>
  <c r="L244" i="23"/>
  <c r="P243" i="23"/>
  <c r="T225" i="23"/>
  <c r="L224" i="23"/>
  <c r="P223" i="23"/>
  <c r="V228" i="23"/>
  <c r="J224" i="23"/>
  <c r="U205" i="23"/>
  <c r="U225" i="23"/>
  <c r="L204" i="23"/>
  <c r="P203" i="23"/>
  <c r="V216" i="23"/>
  <c r="S214" i="23"/>
  <c r="V204" i="23"/>
  <c r="J204" i="23"/>
  <c r="V192" i="23"/>
  <c r="V180" i="23"/>
  <c r="L184" i="23"/>
  <c r="U165" i="23"/>
  <c r="P183" i="23"/>
  <c r="U185" i="23"/>
  <c r="S174" i="23"/>
  <c r="S194" i="23"/>
  <c r="U145" i="23"/>
  <c r="P143" i="23"/>
  <c r="U125" i="23"/>
  <c r="L164" i="23"/>
  <c r="L124" i="23"/>
  <c r="P123" i="23"/>
  <c r="P163" i="23"/>
  <c r="S154" i="23"/>
  <c r="L144" i="23"/>
  <c r="S134" i="23"/>
  <c r="S114" i="23"/>
  <c r="J104" i="23"/>
  <c r="U85" i="23"/>
  <c r="U65" i="23"/>
  <c r="U105" i="23"/>
  <c r="P103" i="23"/>
  <c r="S94" i="23"/>
  <c r="L84" i="23"/>
  <c r="P83" i="23"/>
  <c r="L64" i="23"/>
  <c r="P63" i="23"/>
  <c r="S74" i="23"/>
  <c r="S54" i="23"/>
  <c r="L104" i="23"/>
  <c r="J84" i="23"/>
  <c r="V64" i="23"/>
  <c r="V52" i="23"/>
  <c r="J44" i="23"/>
  <c r="V40" i="23"/>
  <c r="V28" i="23"/>
  <c r="M263" i="23"/>
  <c r="T125" i="23"/>
  <c r="S276" i="23"/>
  <c r="U283" i="23"/>
  <c r="P281" i="23"/>
  <c r="L266" i="23"/>
  <c r="P261" i="23"/>
  <c r="S256" i="23"/>
  <c r="S236" i="23"/>
  <c r="V246" i="23"/>
  <c r="U243" i="23"/>
  <c r="U263" i="23"/>
  <c r="L246" i="23"/>
  <c r="P241" i="23"/>
  <c r="L226" i="23"/>
  <c r="P221" i="23"/>
  <c r="V234" i="23"/>
  <c r="U223" i="23"/>
  <c r="U203" i="23"/>
  <c r="V222" i="23"/>
  <c r="S216" i="23"/>
  <c r="L206" i="23"/>
  <c r="P201" i="23"/>
  <c r="V210" i="23"/>
  <c r="V198" i="23"/>
  <c r="V186" i="23"/>
  <c r="L186" i="23"/>
  <c r="P181" i="23"/>
  <c r="U183" i="23"/>
  <c r="S176" i="23"/>
  <c r="S196" i="23"/>
  <c r="V174" i="23"/>
  <c r="V162" i="23"/>
  <c r="V150" i="23"/>
  <c r="P161" i="23"/>
  <c r="U123" i="23"/>
  <c r="L166" i="23"/>
  <c r="U163" i="23"/>
  <c r="P141" i="23"/>
  <c r="L126" i="23"/>
  <c r="P121" i="23"/>
  <c r="S156" i="23"/>
  <c r="L146" i="23"/>
  <c r="S136" i="23"/>
  <c r="S116" i="23"/>
  <c r="U143" i="23"/>
  <c r="V138" i="23"/>
  <c r="V126" i="23"/>
  <c r="V114" i="23"/>
  <c r="V102" i="23"/>
  <c r="U103" i="23"/>
  <c r="U83" i="23"/>
  <c r="U63" i="23"/>
  <c r="S96" i="23"/>
  <c r="L86" i="23"/>
  <c r="P81" i="23"/>
  <c r="L66" i="23"/>
  <c r="P61" i="23"/>
  <c r="S76" i="23"/>
  <c r="S56" i="23"/>
  <c r="L106" i="23"/>
  <c r="P101" i="23"/>
  <c r="M117" i="23"/>
  <c r="S283" i="23"/>
  <c r="K273" i="23"/>
  <c r="U276" i="23"/>
  <c r="P274" i="23"/>
  <c r="L273" i="23"/>
  <c r="S243" i="23"/>
  <c r="S263" i="23"/>
  <c r="U256" i="23"/>
  <c r="U236" i="23"/>
  <c r="P254" i="23"/>
  <c r="L253" i="23"/>
  <c r="P234" i="23"/>
  <c r="L233" i="23"/>
  <c r="P214" i="23"/>
  <c r="L213" i="23"/>
  <c r="V233" i="23"/>
  <c r="S223" i="23"/>
  <c r="V221" i="23"/>
  <c r="S203" i="23"/>
  <c r="U216" i="23"/>
  <c r="V209" i="23"/>
  <c r="V197" i="23"/>
  <c r="V185" i="23"/>
  <c r="U176" i="23"/>
  <c r="U196" i="23"/>
  <c r="P194" i="23"/>
  <c r="P174" i="23"/>
  <c r="L173" i="23"/>
  <c r="L193" i="23"/>
  <c r="S183" i="23"/>
  <c r="V173" i="23"/>
  <c r="V161" i="23"/>
  <c r="V149" i="23"/>
  <c r="U156" i="23"/>
  <c r="P154" i="23"/>
  <c r="U136" i="23"/>
  <c r="U116" i="23"/>
  <c r="S143" i="23"/>
  <c r="P134" i="23"/>
  <c r="L133" i="23"/>
  <c r="S123" i="23"/>
  <c r="S163" i="23"/>
  <c r="L153" i="23"/>
  <c r="V137" i="23"/>
  <c r="V125" i="23"/>
  <c r="V113" i="23"/>
  <c r="V101" i="23"/>
  <c r="V89" i="23"/>
  <c r="P114" i="23"/>
  <c r="U76" i="23"/>
  <c r="U56" i="23"/>
  <c r="L113" i="23"/>
  <c r="L93" i="23"/>
  <c r="P74" i="23"/>
  <c r="L73" i="23"/>
  <c r="P54" i="23"/>
  <c r="S103" i="23"/>
  <c r="S83" i="23"/>
  <c r="S63" i="23"/>
  <c r="U96" i="23"/>
  <c r="P94" i="23"/>
  <c r="H274" i="23"/>
  <c r="O173" i="23"/>
  <c r="H154" i="23"/>
  <c r="O272" i="23"/>
  <c r="H275" i="23"/>
  <c r="H255" i="23"/>
  <c r="H235" i="23"/>
  <c r="H215" i="23"/>
  <c r="O212" i="23"/>
  <c r="H175" i="23"/>
  <c r="H195" i="23"/>
  <c r="H135" i="23"/>
  <c r="H155" i="23"/>
  <c r="O152" i="23"/>
  <c r="H115" i="23"/>
  <c r="H95" i="23"/>
  <c r="H75" i="23"/>
  <c r="H55" i="23"/>
  <c r="I276" i="23"/>
  <c r="I256" i="23"/>
  <c r="R246" i="23"/>
  <c r="I236" i="23"/>
  <c r="I216" i="23"/>
  <c r="R186" i="23"/>
  <c r="I196" i="23"/>
  <c r="I176" i="23"/>
  <c r="I136" i="23"/>
  <c r="I116" i="23"/>
  <c r="I156" i="23"/>
  <c r="R126" i="23"/>
  <c r="I76" i="23"/>
  <c r="I56" i="23"/>
  <c r="I96" i="23"/>
  <c r="R227" i="23"/>
  <c r="R167" i="23"/>
  <c r="R27" i="23"/>
  <c r="R107" i="23"/>
  <c r="R47" i="23"/>
  <c r="J238" i="23"/>
  <c r="J218" i="23"/>
  <c r="J138" i="23"/>
  <c r="J78" i="23"/>
  <c r="T71" i="23"/>
  <c r="J279" i="23"/>
  <c r="J259" i="23"/>
  <c r="J239" i="23"/>
  <c r="T230" i="23"/>
  <c r="J219" i="23"/>
  <c r="J199" i="23"/>
  <c r="J179" i="23"/>
  <c r="J159" i="23"/>
  <c r="J139" i="23"/>
  <c r="J119" i="23"/>
  <c r="J99" i="23"/>
  <c r="T90" i="23"/>
  <c r="J79" i="23"/>
  <c r="J59" i="23"/>
  <c r="J39" i="23"/>
  <c r="M268" i="23"/>
  <c r="M228" i="23"/>
  <c r="M208" i="23"/>
  <c r="T190" i="23"/>
  <c r="M128" i="23"/>
  <c r="M68" i="23"/>
  <c r="M108" i="23"/>
  <c r="K120" i="23"/>
  <c r="S271" i="23"/>
  <c r="U268" i="23"/>
  <c r="L261" i="23"/>
  <c r="S251" i="23"/>
  <c r="L241" i="23"/>
  <c r="P226" i="23"/>
  <c r="U228" i="23"/>
  <c r="P206" i="23"/>
  <c r="V181" i="23"/>
  <c r="P186" i="23"/>
  <c r="S191" i="23"/>
  <c r="S171" i="23"/>
  <c r="V169" i="23"/>
  <c r="V157" i="23"/>
  <c r="U128" i="23"/>
  <c r="S151" i="23"/>
  <c r="P126" i="23"/>
  <c r="L121" i="23"/>
  <c r="P166" i="23"/>
  <c r="V133" i="23"/>
  <c r="V97" i="23"/>
  <c r="U88" i="23"/>
  <c r="P86" i="23"/>
  <c r="L81" i="23"/>
  <c r="U108" i="23"/>
  <c r="S71" i="23"/>
  <c r="L101" i="23"/>
  <c r="S91" i="23"/>
  <c r="V61" i="23"/>
  <c r="V49" i="23"/>
  <c r="K161" i="23"/>
  <c r="K101" i="23"/>
  <c r="V270" i="23"/>
  <c r="U267" i="23"/>
  <c r="L262" i="23"/>
  <c r="V258" i="23"/>
  <c r="P245" i="23"/>
  <c r="L242" i="23"/>
  <c r="U207" i="23"/>
  <c r="L202" i="23"/>
  <c r="S212" i="23"/>
  <c r="U187" i="23"/>
  <c r="P185" i="23"/>
  <c r="S192" i="23"/>
  <c r="V142" i="23"/>
  <c r="P165" i="23"/>
  <c r="P145" i="23"/>
  <c r="L122" i="23"/>
  <c r="L162" i="23"/>
  <c r="S152" i="23"/>
  <c r="V130" i="23"/>
  <c r="V94" i="23"/>
  <c r="U107" i="23"/>
  <c r="P105" i="23"/>
  <c r="L102" i="23"/>
  <c r="L82" i="23"/>
  <c r="P65" i="23"/>
  <c r="S52" i="23"/>
  <c r="V82" i="23"/>
  <c r="V46" i="23"/>
  <c r="V34" i="23"/>
  <c r="O164" i="23"/>
  <c r="O184" i="23"/>
  <c r="S26" i="23"/>
  <c r="U27" i="23"/>
  <c r="Q30" i="23"/>
  <c r="U36" i="23"/>
  <c r="H38" i="23"/>
  <c r="U40" i="23"/>
  <c r="S46" i="23"/>
  <c r="U48" i="23"/>
  <c r="L53" i="23"/>
  <c r="S237" i="23"/>
  <c r="P240" i="23"/>
  <c r="L207" i="23"/>
  <c r="U182" i="23"/>
  <c r="V171" i="23"/>
  <c r="U142" i="23"/>
  <c r="P160" i="23"/>
  <c r="V123" i="23"/>
  <c r="U62" i="23"/>
  <c r="P60" i="23"/>
  <c r="V75" i="23"/>
  <c r="M258" i="23"/>
  <c r="M238" i="23"/>
  <c r="M198" i="23"/>
  <c r="M158" i="23"/>
  <c r="T120" i="23"/>
  <c r="M78" i="23"/>
  <c r="M98" i="23"/>
  <c r="R120" i="23"/>
  <c r="K111" i="23"/>
  <c r="S282" i="23"/>
  <c r="V272" i="23"/>
  <c r="U277" i="23"/>
  <c r="M275" i="23"/>
  <c r="P275" i="23"/>
  <c r="L272" i="23"/>
  <c r="P255" i="23"/>
  <c r="S242" i="23"/>
  <c r="V248" i="23"/>
  <c r="V236" i="23"/>
  <c r="V260" i="23"/>
  <c r="U257" i="23"/>
  <c r="M255" i="23"/>
  <c r="U237" i="23"/>
  <c r="M235" i="23"/>
  <c r="S262" i="23"/>
  <c r="L252" i="23"/>
  <c r="T237" i="23"/>
  <c r="P235" i="23"/>
  <c r="L232" i="23"/>
  <c r="P215" i="23"/>
  <c r="L212" i="23"/>
  <c r="V224" i="23"/>
  <c r="U217" i="23"/>
  <c r="M215" i="23"/>
  <c r="S202" i="23"/>
  <c r="S222" i="23"/>
  <c r="V212" i="23"/>
  <c r="V200" i="23"/>
  <c r="V188" i="23"/>
  <c r="P195" i="23"/>
  <c r="U177" i="23"/>
  <c r="M175" i="23"/>
  <c r="T177" i="23"/>
  <c r="P175" i="23"/>
  <c r="L172" i="23"/>
  <c r="L192" i="23"/>
  <c r="U197" i="23"/>
  <c r="M195" i="23"/>
  <c r="S182" i="23"/>
  <c r="V176" i="23"/>
  <c r="V164" i="23"/>
  <c r="V152" i="23"/>
  <c r="S162" i="23"/>
  <c r="U137" i="23"/>
  <c r="M135" i="23"/>
  <c r="U117" i="23"/>
  <c r="M115" i="23"/>
  <c r="L152" i="23"/>
  <c r="P135" i="23"/>
  <c r="L132" i="23"/>
  <c r="U157" i="23"/>
  <c r="M155" i="23"/>
  <c r="S142" i="23"/>
  <c r="S122" i="23"/>
  <c r="P155" i="23"/>
  <c r="V140" i="23"/>
  <c r="V128" i="23"/>
  <c r="U77" i="23"/>
  <c r="M75" i="23"/>
  <c r="U57" i="23"/>
  <c r="M55" i="23"/>
  <c r="L112" i="23"/>
  <c r="U97" i="23"/>
  <c r="M95" i="23"/>
  <c r="P75" i="23"/>
  <c r="L72" i="23"/>
  <c r="P55" i="23"/>
  <c r="P95" i="23"/>
  <c r="S82" i="23"/>
  <c r="S62" i="23"/>
  <c r="P115" i="23"/>
  <c r="S102" i="23"/>
  <c r="L92" i="23"/>
  <c r="T257" i="23"/>
  <c r="T117" i="23"/>
  <c r="T57" i="23"/>
  <c r="Q283" i="23"/>
  <c r="O234" i="23"/>
  <c r="Q243" i="23"/>
  <c r="Q263" i="23"/>
  <c r="Q223" i="23"/>
  <c r="Q203" i="23"/>
  <c r="Q183" i="23"/>
  <c r="O174" i="23"/>
  <c r="Q123" i="23"/>
  <c r="Q163" i="23"/>
  <c r="O114" i="23"/>
  <c r="Q143" i="23"/>
  <c r="Q103" i="23"/>
  <c r="Q83" i="23"/>
  <c r="Q63" i="23"/>
  <c r="K234" i="23"/>
  <c r="K254" i="23"/>
  <c r="K54" i="23"/>
  <c r="V271" i="23"/>
  <c r="I275" i="23"/>
  <c r="P272" i="23"/>
  <c r="I255" i="23"/>
  <c r="U254" i="23"/>
  <c r="I235" i="23"/>
  <c r="P252" i="23"/>
  <c r="U214" i="23"/>
  <c r="I215" i="23"/>
  <c r="S205" i="23"/>
  <c r="R225" i="23"/>
  <c r="I175" i="23"/>
  <c r="P172" i="23"/>
  <c r="I195" i="23"/>
  <c r="R165" i="23"/>
  <c r="I135" i="23"/>
  <c r="I115" i="23"/>
  <c r="I155" i="23"/>
  <c r="P152" i="23"/>
  <c r="S125" i="23"/>
  <c r="V107" i="23"/>
  <c r="I95" i="23"/>
  <c r="I75" i="23"/>
  <c r="U74" i="23"/>
  <c r="I55" i="23"/>
  <c r="P112" i="23"/>
  <c r="L115" i="23"/>
  <c r="S105" i="23"/>
  <c r="V71" i="23"/>
  <c r="V35" i="23"/>
  <c r="R25" i="23"/>
  <c r="R245" i="23"/>
  <c r="R105" i="23"/>
  <c r="R45" i="23"/>
  <c r="R185" i="23"/>
  <c r="R125" i="23"/>
  <c r="O171" i="23"/>
  <c r="O111" i="23"/>
  <c r="H256" i="23"/>
  <c r="O251" i="23"/>
  <c r="H196" i="23"/>
  <c r="O191" i="23"/>
  <c r="H136" i="23"/>
  <c r="H116" i="23"/>
  <c r="O51" i="23"/>
  <c r="H96" i="23"/>
  <c r="O71" i="23"/>
  <c r="T132" i="23"/>
  <c r="T72" i="23"/>
  <c r="J197" i="23"/>
  <c r="J137" i="23"/>
  <c r="T92" i="23"/>
  <c r="I278" i="23"/>
  <c r="I238" i="23"/>
  <c r="I258" i="23"/>
  <c r="I218" i="23"/>
  <c r="I198" i="23"/>
  <c r="I178" i="23"/>
  <c r="R168" i="23"/>
  <c r="I138" i="23"/>
  <c r="I118" i="23"/>
  <c r="I158" i="23"/>
  <c r="R108" i="23"/>
  <c r="I78" i="23"/>
  <c r="I58" i="23"/>
  <c r="I98" i="23"/>
  <c r="R48" i="23"/>
  <c r="R248" i="23"/>
  <c r="R188" i="23"/>
  <c r="R128" i="23"/>
  <c r="R268" i="23"/>
  <c r="R68" i="23"/>
  <c r="K159" i="23"/>
  <c r="K119" i="23"/>
  <c r="S270" i="23"/>
  <c r="U269" i="23"/>
  <c r="L280" i="23"/>
  <c r="P267" i="23"/>
  <c r="L260" i="23"/>
  <c r="S250" i="23"/>
  <c r="U249" i="23"/>
  <c r="P247" i="23"/>
  <c r="L240" i="23"/>
  <c r="P227" i="23"/>
  <c r="L220" i="23"/>
  <c r="S230" i="23"/>
  <c r="U229" i="23"/>
  <c r="U209" i="23"/>
  <c r="P207" i="23"/>
  <c r="S210" i="23"/>
  <c r="V220" i="23"/>
  <c r="V208" i="23"/>
  <c r="V196" i="23"/>
  <c r="V184" i="23"/>
  <c r="S190" i="23"/>
  <c r="U169" i="23"/>
  <c r="U189" i="23"/>
  <c r="L200" i="23"/>
  <c r="P187" i="23"/>
  <c r="L180" i="23"/>
  <c r="S170" i="23"/>
  <c r="V172" i="23"/>
  <c r="V160" i="23"/>
  <c r="V148" i="23"/>
  <c r="P147" i="23"/>
  <c r="U129" i="23"/>
  <c r="P167" i="23"/>
  <c r="L140" i="23"/>
  <c r="P127" i="23"/>
  <c r="L120" i="23"/>
  <c r="L160" i="23"/>
  <c r="S130" i="23"/>
  <c r="S150" i="23"/>
  <c r="U149" i="23"/>
  <c r="V136" i="23"/>
  <c r="V124" i="23"/>
  <c r="V112" i="23"/>
  <c r="V100" i="23"/>
  <c r="V88" i="23"/>
  <c r="P107" i="23"/>
  <c r="U69" i="23"/>
  <c r="L100" i="23"/>
  <c r="P87" i="23"/>
  <c r="L80" i="23"/>
  <c r="P67" i="23"/>
  <c r="L60" i="23"/>
  <c r="S90" i="23"/>
  <c r="U89" i="23"/>
  <c r="S70" i="23"/>
  <c r="S50" i="23"/>
  <c r="S110" i="23"/>
  <c r="U109" i="23"/>
  <c r="V76" i="23"/>
  <c r="J280" i="23"/>
  <c r="T269" i="23"/>
  <c r="J220" i="23"/>
  <c r="J200" i="23"/>
  <c r="T129" i="23"/>
  <c r="J140" i="23"/>
  <c r="T69" i="23"/>
  <c r="J80" i="23"/>
  <c r="T209" i="23"/>
  <c r="T149" i="23"/>
  <c r="M247" i="23"/>
  <c r="T229" i="23"/>
  <c r="M167" i="23"/>
  <c r="M187" i="23"/>
  <c r="M87" i="23"/>
  <c r="M67" i="23"/>
  <c r="H281" i="23"/>
  <c r="H261" i="23"/>
  <c r="O246" i="23"/>
  <c r="H241" i="23"/>
  <c r="H221" i="23"/>
  <c r="H201" i="23"/>
  <c r="O186" i="23"/>
  <c r="H181" i="23"/>
  <c r="H141" i="23"/>
  <c r="H121" i="23"/>
  <c r="O126" i="23"/>
  <c r="H161" i="23"/>
  <c r="H81" i="23"/>
  <c r="H61" i="23"/>
  <c r="H101" i="23"/>
  <c r="O266" i="23"/>
  <c r="O206" i="23"/>
  <c r="O66" i="23"/>
  <c r="O146" i="23"/>
  <c r="O86" i="23"/>
  <c r="Q271" i="23"/>
  <c r="Q251" i="23"/>
  <c r="O226" i="23"/>
  <c r="Q211" i="23"/>
  <c r="Q231" i="23"/>
  <c r="Q171" i="23"/>
  <c r="O166" i="23"/>
  <c r="Q191" i="23"/>
  <c r="Q131" i="23"/>
  <c r="Q151" i="23"/>
  <c r="Q71" i="23"/>
  <c r="Q91" i="23"/>
  <c r="Q111" i="23"/>
  <c r="K222" i="23"/>
  <c r="K162" i="23"/>
  <c r="K102" i="23"/>
  <c r="K182" i="23"/>
  <c r="K122" i="23"/>
  <c r="K62" i="23"/>
  <c r="K262" i="23"/>
  <c r="K202" i="23"/>
  <c r="S273" i="23"/>
  <c r="N284" i="23"/>
  <c r="V279" i="23"/>
  <c r="P284" i="23"/>
  <c r="L283" i="23"/>
  <c r="P264" i="23"/>
  <c r="L263" i="23"/>
  <c r="N264" i="23"/>
  <c r="S253" i="23"/>
  <c r="N244" i="23"/>
  <c r="V243" i="23"/>
  <c r="V255" i="23"/>
  <c r="U246" i="23"/>
  <c r="V267" i="23"/>
  <c r="U266" i="23"/>
  <c r="P244" i="23"/>
  <c r="L243" i="23"/>
  <c r="P224" i="23"/>
  <c r="L223" i="23"/>
  <c r="S233" i="23"/>
  <c r="V231" i="23"/>
  <c r="U226" i="23"/>
  <c r="V219" i="23"/>
  <c r="U206" i="23"/>
  <c r="N224" i="23"/>
  <c r="P204" i="23"/>
  <c r="L203" i="23"/>
  <c r="S213" i="23"/>
  <c r="R213" i="23"/>
  <c r="N204" i="23"/>
  <c r="U186" i="23"/>
  <c r="L183" i="23"/>
  <c r="U166" i="23"/>
  <c r="S193" i="23"/>
  <c r="P184" i="23"/>
  <c r="S173" i="23"/>
  <c r="N164" i="23"/>
  <c r="N144" i="23"/>
  <c r="U126" i="23"/>
  <c r="L163" i="23"/>
  <c r="S153" i="23"/>
  <c r="P124" i="23"/>
  <c r="L123" i="23"/>
  <c r="U146" i="23"/>
  <c r="S133" i="23"/>
  <c r="S113" i="23"/>
  <c r="P164" i="23"/>
  <c r="P144" i="23"/>
  <c r="L143" i="23"/>
  <c r="N124" i="23"/>
  <c r="N104" i="23"/>
  <c r="V103" i="23"/>
  <c r="V91" i="23"/>
  <c r="P104" i="23"/>
  <c r="L103" i="23"/>
  <c r="U86" i="23"/>
  <c r="U66" i="23"/>
  <c r="P84" i="23"/>
  <c r="L83" i="23"/>
  <c r="P64" i="23"/>
  <c r="L63" i="23"/>
  <c r="U106" i="23"/>
  <c r="S73" i="23"/>
  <c r="S53" i="23"/>
  <c r="S93" i="23"/>
  <c r="N84" i="23"/>
  <c r="V79" i="23"/>
  <c r="V67" i="23"/>
  <c r="V55" i="23"/>
  <c r="N44" i="23"/>
  <c r="V43" i="23"/>
  <c r="V31" i="23"/>
  <c r="I63" i="23"/>
  <c r="R253" i="23"/>
  <c r="R193" i="23"/>
  <c r="R133" i="23"/>
  <c r="R73" i="23"/>
  <c r="O183" i="23"/>
  <c r="O123" i="23"/>
  <c r="O63" i="23"/>
  <c r="O263" i="23"/>
  <c r="O203" i="23"/>
  <c r="O283" i="23"/>
  <c r="Q214" i="23"/>
  <c r="O143" i="23"/>
  <c r="Q94" i="23"/>
  <c r="O163" i="23"/>
  <c r="H284" i="23"/>
  <c r="H264" i="23"/>
  <c r="O243" i="23"/>
  <c r="H244" i="23"/>
  <c r="H224" i="23"/>
  <c r="H204" i="23"/>
  <c r="H184" i="23"/>
  <c r="H144" i="23"/>
  <c r="H124" i="23"/>
  <c r="H164" i="23"/>
  <c r="H84" i="23"/>
  <c r="H64" i="23"/>
  <c r="H104" i="23"/>
  <c r="O103" i="23"/>
  <c r="T25" i="23"/>
  <c r="L26" i="23"/>
  <c r="P26" i="23"/>
  <c r="M27" i="23"/>
  <c r="S28" i="23"/>
  <c r="L29" i="23"/>
  <c r="P29" i="23"/>
  <c r="U29" i="23"/>
  <c r="S30" i="23"/>
  <c r="L31" i="23"/>
  <c r="P31" i="23"/>
  <c r="O33" i="23"/>
  <c r="L35" i="23"/>
  <c r="P35" i="23"/>
  <c r="I36" i="23"/>
  <c r="L37" i="23"/>
  <c r="I38" i="23"/>
  <c r="L39" i="23"/>
  <c r="P39" i="23"/>
  <c r="L41" i="23"/>
  <c r="P41" i="23"/>
  <c r="S42" i="23"/>
  <c r="L44" i="23"/>
  <c r="S45" i="23"/>
  <c r="L46" i="23"/>
  <c r="P46" i="23"/>
  <c r="T46" i="23"/>
  <c r="M47" i="23"/>
  <c r="P48" i="23"/>
  <c r="L49" i="23"/>
  <c r="P49" i="23"/>
  <c r="U49" i="23"/>
  <c r="P50" i="23"/>
  <c r="L51" i="23"/>
  <c r="Q51" i="23"/>
  <c r="S280" i="23"/>
  <c r="V278" i="23"/>
  <c r="U279" i="23"/>
  <c r="P277" i="23"/>
  <c r="L270" i="23"/>
  <c r="P257" i="23"/>
  <c r="U259" i="23"/>
  <c r="S240" i="23"/>
  <c r="O237" i="23"/>
  <c r="S260" i="23"/>
  <c r="V254" i="23"/>
  <c r="V242" i="23"/>
  <c r="V266" i="23"/>
  <c r="U239" i="23"/>
  <c r="L250" i="23"/>
  <c r="P237" i="23"/>
  <c r="L230" i="23"/>
  <c r="P217" i="23"/>
  <c r="U219" i="23"/>
  <c r="V218" i="23"/>
  <c r="L210" i="23"/>
  <c r="V230" i="23"/>
  <c r="S220" i="23"/>
  <c r="S200" i="23"/>
  <c r="V206" i="23"/>
  <c r="P197" i="23"/>
  <c r="U199" i="23"/>
  <c r="P177" i="23"/>
  <c r="L170" i="23"/>
  <c r="L190" i="23"/>
  <c r="O177" i="23"/>
  <c r="S180" i="23"/>
  <c r="U179" i="23"/>
  <c r="U139" i="23"/>
  <c r="U119" i="23"/>
  <c r="L150" i="23"/>
  <c r="P137" i="23"/>
  <c r="L130" i="23"/>
  <c r="P117" i="23"/>
  <c r="S140" i="23"/>
  <c r="S120" i="23"/>
  <c r="S160" i="23"/>
  <c r="U159" i="23"/>
  <c r="P157" i="23"/>
  <c r="V90" i="23"/>
  <c r="L90" i="23"/>
  <c r="U79" i="23"/>
  <c r="U59" i="23"/>
  <c r="L110" i="23"/>
  <c r="P77" i="23"/>
  <c r="L70" i="23"/>
  <c r="P57" i="23"/>
  <c r="S100" i="23"/>
  <c r="U99" i="23"/>
  <c r="P97" i="23"/>
  <c r="S80" i="23"/>
  <c r="S60" i="23"/>
  <c r="V78" i="23"/>
  <c r="V66" i="23"/>
  <c r="V54" i="23"/>
  <c r="V42" i="23"/>
  <c r="V30" i="23"/>
  <c r="R242" i="23"/>
  <c r="K257" i="23"/>
  <c r="O209" i="23"/>
  <c r="O149" i="23"/>
  <c r="O89" i="23"/>
  <c r="O268" i="23"/>
  <c r="O68" i="23"/>
  <c r="R250" i="23"/>
  <c r="R190" i="23"/>
  <c r="J282" i="23"/>
  <c r="J242" i="23"/>
  <c r="J262" i="23"/>
  <c r="T207" i="23"/>
  <c r="J222" i="23"/>
  <c r="J202" i="23"/>
  <c r="J182" i="23"/>
  <c r="J162" i="23"/>
  <c r="T147" i="23"/>
  <c r="J142" i="23"/>
  <c r="J122" i="23"/>
  <c r="J102" i="23"/>
  <c r="T87" i="23"/>
  <c r="J82" i="23"/>
  <c r="J62" i="23"/>
  <c r="J42" i="23"/>
  <c r="J263" i="23"/>
  <c r="J183" i="23"/>
  <c r="J103" i="23"/>
  <c r="V166" i="23"/>
  <c r="S27" i="23"/>
  <c r="L28" i="23"/>
  <c r="P28" i="23"/>
  <c r="O30" i="23"/>
  <c r="U31" i="23"/>
  <c r="L33" i="23"/>
  <c r="P33" i="23"/>
  <c r="U33" i="23"/>
  <c r="S34" i="23"/>
  <c r="H35" i="23"/>
  <c r="U35" i="23"/>
  <c r="K36" i="23"/>
  <c r="O36" i="23"/>
  <c r="S36" i="23"/>
  <c r="S38" i="23"/>
  <c r="U39" i="23"/>
  <c r="S40" i="23"/>
  <c r="U41" i="23"/>
  <c r="S43" i="23"/>
  <c r="S47" i="23"/>
  <c r="L50" i="23"/>
  <c r="Q50" i="23"/>
  <c r="T51" i="23"/>
  <c r="Q281" i="23"/>
  <c r="Q261" i="23"/>
  <c r="Q241" i="23"/>
  <c r="Q201" i="23"/>
  <c r="Q221" i="23"/>
  <c r="Q181" i="23"/>
  <c r="Q141" i="23"/>
  <c r="Q121" i="23"/>
  <c r="O156" i="23"/>
  <c r="Q161" i="23"/>
  <c r="Q81" i="23"/>
  <c r="Q61" i="23"/>
  <c r="O96" i="23"/>
  <c r="Q101" i="23"/>
  <c r="R263" i="23"/>
  <c r="R203" i="23"/>
  <c r="R210" i="23"/>
  <c r="R150" i="23"/>
  <c r="I281" i="23"/>
  <c r="I261" i="23"/>
  <c r="R251" i="23"/>
  <c r="I241" i="23"/>
  <c r="I221" i="23"/>
  <c r="R191" i="23"/>
  <c r="I201" i="23"/>
  <c r="I181" i="23"/>
  <c r="I141" i="23"/>
  <c r="I121" i="23"/>
  <c r="I161" i="23"/>
  <c r="I81" i="23"/>
  <c r="I61" i="23"/>
  <c r="I101" i="23"/>
  <c r="R51" i="23"/>
  <c r="T247" i="23"/>
  <c r="T187" i="23"/>
  <c r="T127" i="23"/>
  <c r="T66" i="23"/>
  <c r="K284" i="23"/>
  <c r="K144" i="23"/>
  <c r="K84" i="23"/>
  <c r="K210" i="23"/>
  <c r="T156" i="23"/>
  <c r="T96" i="23"/>
  <c r="H277" i="23"/>
  <c r="H257" i="23"/>
  <c r="H237" i="23"/>
  <c r="H217" i="23"/>
  <c r="O230" i="23"/>
  <c r="H177" i="23"/>
  <c r="H197" i="23"/>
  <c r="H137" i="23"/>
  <c r="H117" i="23"/>
  <c r="H157" i="23"/>
  <c r="H97" i="23"/>
  <c r="O90" i="23"/>
  <c r="H77" i="23"/>
  <c r="H57" i="23"/>
  <c r="R209" i="23"/>
  <c r="R149" i="23"/>
  <c r="R89" i="23"/>
  <c r="H280" i="23"/>
  <c r="H260" i="23"/>
  <c r="H240" i="23"/>
  <c r="H220" i="23"/>
  <c r="O207" i="23"/>
  <c r="H200" i="23"/>
  <c r="H180" i="23"/>
  <c r="H160" i="23"/>
  <c r="O147" i="23"/>
  <c r="H140" i="23"/>
  <c r="H120" i="23"/>
  <c r="H100" i="23"/>
  <c r="H80" i="23"/>
  <c r="H60" i="23"/>
  <c r="O87" i="23"/>
  <c r="T168" i="23"/>
  <c r="T208" i="23"/>
  <c r="T148" i="23"/>
  <c r="T88" i="23"/>
  <c r="K223" i="23"/>
  <c r="K163" i="23"/>
  <c r="T65" i="23"/>
  <c r="M25" i="23"/>
  <c r="S29" i="23"/>
  <c r="L30" i="23"/>
  <c r="Q33" i="23"/>
  <c r="L36" i="23"/>
  <c r="P36" i="23"/>
  <c r="T36" i="23"/>
  <c r="L38" i="23"/>
  <c r="I39" i="23"/>
  <c r="I41" i="23"/>
  <c r="L42" i="23"/>
  <c r="P43" i="23"/>
  <c r="P45" i="23"/>
  <c r="U45" i="23"/>
  <c r="O47" i="23"/>
  <c r="M48" i="23"/>
  <c r="S279" i="23"/>
  <c r="V281" i="23"/>
  <c r="V269" i="23"/>
  <c r="U280" i="23"/>
  <c r="P278" i="23"/>
  <c r="L269" i="23"/>
  <c r="P258" i="23"/>
  <c r="K249" i="23"/>
  <c r="S239" i="23"/>
  <c r="V257" i="23"/>
  <c r="V245" i="23"/>
  <c r="S259" i="23"/>
  <c r="U240" i="23"/>
  <c r="U260" i="23"/>
  <c r="L249" i="23"/>
  <c r="P238" i="23"/>
  <c r="L229" i="23"/>
  <c r="P218" i="23"/>
  <c r="U220" i="23"/>
  <c r="L209" i="23"/>
  <c r="S199" i="23"/>
  <c r="S219" i="23"/>
  <c r="P198" i="23"/>
  <c r="L189" i="23"/>
  <c r="U180" i="23"/>
  <c r="S179" i="23"/>
  <c r="L169" i="23"/>
  <c r="U200" i="23"/>
  <c r="K189" i="23"/>
  <c r="P178" i="23"/>
  <c r="U140" i="23"/>
  <c r="U120" i="23"/>
  <c r="U160" i="23"/>
  <c r="S159" i="23"/>
  <c r="P158" i="23"/>
  <c r="P138" i="23"/>
  <c r="L129" i="23"/>
  <c r="P118" i="23"/>
  <c r="S139" i="23"/>
  <c r="S119" i="23"/>
  <c r="L149" i="23"/>
  <c r="V129" i="23"/>
  <c r="V117" i="23"/>
  <c r="V105" i="23"/>
  <c r="V93" i="23"/>
  <c r="L109" i="23"/>
  <c r="U100" i="23"/>
  <c r="S99" i="23"/>
  <c r="P98" i="23"/>
  <c r="U80" i="23"/>
  <c r="U60" i="23"/>
  <c r="P78" i="23"/>
  <c r="L69" i="23"/>
  <c r="P58" i="23"/>
  <c r="L89" i="23"/>
  <c r="S79" i="23"/>
  <c r="S59" i="23"/>
  <c r="V81" i="23"/>
  <c r="V69" i="23"/>
  <c r="V57" i="23"/>
  <c r="V45" i="23"/>
  <c r="R222" i="23"/>
  <c r="R162" i="23"/>
  <c r="R102" i="23"/>
  <c r="T195" i="23"/>
  <c r="T135" i="23"/>
  <c r="T75" i="23"/>
  <c r="J275" i="23"/>
  <c r="J195" i="23"/>
  <c r="T134" i="23"/>
  <c r="T74" i="23"/>
  <c r="S267" i="23"/>
  <c r="V277" i="23"/>
  <c r="U272" i="23"/>
  <c r="L277" i="23"/>
  <c r="P270" i="23"/>
  <c r="L257" i="23"/>
  <c r="S247" i="23"/>
  <c r="K237" i="23"/>
  <c r="V253" i="23"/>
  <c r="V241" i="23"/>
  <c r="U252" i="23"/>
  <c r="V265" i="23"/>
  <c r="P250" i="23"/>
  <c r="L237" i="23"/>
  <c r="P230" i="23"/>
  <c r="L217" i="23"/>
  <c r="U232" i="23"/>
  <c r="S227" i="23"/>
  <c r="U212" i="23"/>
  <c r="V217" i="23"/>
  <c r="P210" i="23"/>
  <c r="S207" i="23"/>
  <c r="R207" i="23"/>
  <c r="V229" i="23"/>
  <c r="V205" i="23"/>
  <c r="V193" i="23"/>
  <c r="L197" i="23"/>
  <c r="U172" i="23"/>
  <c r="U192" i="23"/>
  <c r="L177" i="23"/>
  <c r="P170" i="23"/>
  <c r="P190" i="23"/>
  <c r="K177" i="23"/>
  <c r="S167" i="23"/>
  <c r="S187" i="23"/>
  <c r="U132" i="23"/>
  <c r="U152" i="23"/>
  <c r="P150" i="23"/>
  <c r="L137" i="23"/>
  <c r="P130" i="23"/>
  <c r="L117" i="23"/>
  <c r="S147" i="23"/>
  <c r="S127" i="23"/>
  <c r="L157" i="23"/>
  <c r="P90" i="23"/>
  <c r="U72" i="23"/>
  <c r="U52" i="23"/>
  <c r="P110" i="23"/>
  <c r="L77" i="23"/>
  <c r="P70" i="23"/>
  <c r="L57" i="23"/>
  <c r="U112" i="23"/>
  <c r="S107" i="23"/>
  <c r="L97" i="23"/>
  <c r="S87" i="23"/>
  <c r="S67" i="23"/>
  <c r="U92" i="23"/>
  <c r="V77" i="23"/>
  <c r="V65" i="23"/>
  <c r="V53" i="23"/>
  <c r="V41" i="23"/>
  <c r="V29" i="23"/>
  <c r="S268" i="23"/>
  <c r="V274" i="23"/>
  <c r="U271" i="23"/>
  <c r="L278" i="23"/>
  <c r="P269" i="23"/>
  <c r="L258" i="23"/>
  <c r="V262" i="23"/>
  <c r="O249" i="23"/>
  <c r="S248" i="23"/>
  <c r="V250" i="23"/>
  <c r="V238" i="23"/>
  <c r="U251" i="23"/>
  <c r="P249" i="23"/>
  <c r="L238" i="23"/>
  <c r="P229" i="23"/>
  <c r="L218" i="23"/>
  <c r="U211" i="23"/>
  <c r="U231" i="23"/>
  <c r="P209" i="23"/>
  <c r="S208" i="23"/>
  <c r="S228" i="23"/>
  <c r="V226" i="23"/>
  <c r="V214" i="23"/>
  <c r="V202" i="23"/>
  <c r="V190" i="23"/>
  <c r="V178" i="23"/>
  <c r="U191" i="23"/>
  <c r="U171" i="23"/>
  <c r="P189" i="23"/>
  <c r="S188" i="23"/>
  <c r="P169" i="23"/>
  <c r="O189" i="23"/>
  <c r="L178" i="23"/>
  <c r="S168" i="23"/>
  <c r="L198" i="23"/>
  <c r="V154" i="23"/>
  <c r="U131" i="23"/>
  <c r="L158" i="23"/>
  <c r="L138" i="23"/>
  <c r="P129" i="23"/>
  <c r="L118" i="23"/>
  <c r="S128" i="23"/>
  <c r="U151" i="23"/>
  <c r="P149" i="23"/>
  <c r="S148" i="23"/>
  <c r="P109" i="23"/>
  <c r="S108" i="23"/>
  <c r="L98" i="23"/>
  <c r="U71" i="23"/>
  <c r="U91" i="23"/>
  <c r="L78" i="23"/>
  <c r="P69" i="23"/>
  <c r="L58" i="23"/>
  <c r="P89" i="23"/>
  <c r="S88" i="23"/>
  <c r="S68" i="23"/>
  <c r="S48" i="23"/>
  <c r="U111" i="23"/>
  <c r="V38" i="23"/>
  <c r="V26" i="23"/>
  <c r="H279" i="23"/>
  <c r="H259" i="23"/>
  <c r="H239" i="23"/>
  <c r="H219" i="23"/>
  <c r="H199" i="23"/>
  <c r="O168" i="23"/>
  <c r="H179" i="23"/>
  <c r="H139" i="23"/>
  <c r="H119" i="23"/>
  <c r="H159" i="23"/>
  <c r="H99" i="23"/>
  <c r="H79" i="23"/>
  <c r="H59" i="23"/>
  <c r="O48" i="23"/>
  <c r="O108" i="23"/>
  <c r="I280" i="23"/>
  <c r="I260" i="23"/>
  <c r="I240" i="23"/>
  <c r="R230" i="23"/>
  <c r="I220" i="23"/>
  <c r="I180" i="23"/>
  <c r="I200" i="23"/>
  <c r="I160" i="23"/>
  <c r="I140" i="23"/>
  <c r="I120" i="23"/>
  <c r="R90" i="23"/>
  <c r="I80" i="23"/>
  <c r="I60" i="23"/>
  <c r="I100" i="23"/>
  <c r="R30" i="23"/>
  <c r="R171" i="23"/>
  <c r="R111" i="23"/>
  <c r="R211" i="23"/>
  <c r="R151" i="23"/>
  <c r="M265" i="23"/>
  <c r="M245" i="23"/>
  <c r="M205" i="23"/>
  <c r="M225" i="23"/>
  <c r="M165" i="23"/>
  <c r="M185" i="23"/>
  <c r="M145" i="23"/>
  <c r="M125" i="23"/>
  <c r="M105" i="23"/>
  <c r="M85" i="23"/>
  <c r="M65" i="23"/>
  <c r="T107" i="23"/>
  <c r="M284" i="23"/>
  <c r="M204" i="23"/>
  <c r="M224" i="23"/>
  <c r="M124" i="23"/>
  <c r="M144" i="23"/>
  <c r="M64" i="23"/>
  <c r="T86" i="23"/>
  <c r="K184" i="23"/>
  <c r="K124" i="23"/>
  <c r="S278" i="23"/>
  <c r="V284" i="23"/>
  <c r="U281" i="23"/>
  <c r="P279" i="23"/>
  <c r="L268" i="23"/>
  <c r="T261" i="23"/>
  <c r="P259" i="23"/>
  <c r="S238" i="23"/>
  <c r="U241" i="23"/>
  <c r="U261" i="23"/>
  <c r="S258" i="23"/>
  <c r="L248" i="23"/>
  <c r="P239" i="23"/>
  <c r="L228" i="23"/>
  <c r="P219" i="23"/>
  <c r="U201" i="23"/>
  <c r="L208" i="23"/>
  <c r="T201" i="23"/>
  <c r="S198" i="23"/>
  <c r="U221" i="23"/>
  <c r="S218" i="23"/>
  <c r="P179" i="23"/>
  <c r="P199" i="23"/>
  <c r="L168" i="23"/>
  <c r="L188" i="23"/>
  <c r="U181" i="23"/>
  <c r="S178" i="23"/>
  <c r="V168" i="23"/>
  <c r="V156" i="23"/>
  <c r="V144" i="23"/>
  <c r="U141" i="23"/>
  <c r="U121" i="23"/>
  <c r="T141" i="23"/>
  <c r="P139" i="23"/>
  <c r="L128" i="23"/>
  <c r="P119" i="23"/>
  <c r="S158" i="23"/>
  <c r="L148" i="23"/>
  <c r="S138" i="23"/>
  <c r="S118" i="23"/>
  <c r="U161" i="23"/>
  <c r="P159" i="23"/>
  <c r="V132" i="23"/>
  <c r="V120" i="23"/>
  <c r="V108" i="23"/>
  <c r="V96" i="23"/>
  <c r="U81" i="23"/>
  <c r="U61" i="23"/>
  <c r="S98" i="23"/>
  <c r="L88" i="23"/>
  <c r="P79" i="23"/>
  <c r="L68" i="23"/>
  <c r="P59" i="23"/>
  <c r="L108" i="23"/>
  <c r="U101" i="23"/>
  <c r="P99" i="23"/>
  <c r="S78" i="23"/>
  <c r="S58" i="23"/>
  <c r="V84" i="23"/>
  <c r="V72" i="23"/>
  <c r="V60" i="23"/>
  <c r="V48" i="23"/>
  <c r="V36" i="23"/>
  <c r="V33" i="23"/>
  <c r="R281" i="23"/>
  <c r="R81" i="23"/>
  <c r="O275" i="23"/>
  <c r="O215" i="23"/>
  <c r="R224" i="23"/>
  <c r="K275" i="23"/>
  <c r="K215" i="23"/>
  <c r="J276" i="23"/>
  <c r="J236" i="23"/>
  <c r="J256" i="23"/>
  <c r="T233" i="23"/>
  <c r="J216" i="23"/>
  <c r="J196" i="23"/>
  <c r="T173" i="23"/>
  <c r="J176" i="23"/>
  <c r="J156" i="23"/>
  <c r="J136" i="23"/>
  <c r="J116" i="23"/>
  <c r="J96" i="23"/>
  <c r="T113" i="23"/>
  <c r="J76" i="23"/>
  <c r="J56" i="23"/>
  <c r="J36" i="23"/>
  <c r="O170" i="23"/>
  <c r="O110" i="23"/>
  <c r="O50" i="23"/>
  <c r="K218" i="23"/>
  <c r="S269" i="23"/>
  <c r="U270" i="23"/>
  <c r="L279" i="23"/>
  <c r="P268" i="23"/>
  <c r="L259" i="23"/>
  <c r="S249" i="23"/>
  <c r="R249" i="23"/>
  <c r="V247" i="23"/>
  <c r="V235" i="23"/>
  <c r="U250" i="23"/>
  <c r="V259" i="23"/>
  <c r="P248" i="23"/>
  <c r="L239" i="23"/>
  <c r="P228" i="23"/>
  <c r="L219" i="23"/>
  <c r="U210" i="23"/>
  <c r="S229" i="23"/>
  <c r="P208" i="23"/>
  <c r="S209" i="23"/>
  <c r="U230" i="23"/>
  <c r="V223" i="23"/>
  <c r="V211" i="23"/>
  <c r="V199" i="23"/>
  <c r="R189" i="23"/>
  <c r="V187" i="23"/>
  <c r="L179" i="23"/>
  <c r="U170" i="23"/>
  <c r="L199" i="23"/>
  <c r="P168" i="23"/>
  <c r="U190" i="23"/>
  <c r="S169" i="23"/>
  <c r="S189" i="23"/>
  <c r="P188" i="23"/>
  <c r="V175" i="23"/>
  <c r="V163" i="23"/>
  <c r="V151" i="23"/>
  <c r="U130" i="23"/>
  <c r="U150" i="23"/>
  <c r="S149" i="23"/>
  <c r="L139" i="23"/>
  <c r="P128" i="23"/>
  <c r="L119" i="23"/>
  <c r="P148" i="23"/>
  <c r="S129" i="23"/>
  <c r="L159" i="23"/>
  <c r="V139" i="23"/>
  <c r="V127" i="23"/>
  <c r="V115" i="23"/>
  <c r="U90" i="23"/>
  <c r="S89" i="23"/>
  <c r="U70" i="23"/>
  <c r="U110" i="23"/>
  <c r="S109" i="23"/>
  <c r="P88" i="23"/>
  <c r="L79" i="23"/>
  <c r="P68" i="23"/>
  <c r="L59" i="23"/>
  <c r="P108" i="23"/>
  <c r="L99" i="23"/>
  <c r="S69" i="23"/>
  <c r="S49" i="23"/>
  <c r="R229" i="23"/>
  <c r="R29" i="23"/>
  <c r="O227" i="23"/>
  <c r="O167" i="23"/>
  <c r="T248" i="23"/>
  <c r="R232" i="23"/>
  <c r="R92" i="23"/>
  <c r="K283" i="23"/>
  <c r="K143" i="23"/>
  <c r="K83" i="23"/>
  <c r="T105" i="23"/>
  <c r="T85" i="23"/>
  <c r="R159" i="23"/>
  <c r="R99" i="23"/>
  <c r="M276" i="23"/>
  <c r="M256" i="23"/>
  <c r="M236" i="23"/>
  <c r="M216" i="23"/>
  <c r="M176" i="23"/>
  <c r="M196" i="23"/>
  <c r="T198" i="23"/>
  <c r="M156" i="23"/>
  <c r="M136" i="23"/>
  <c r="M116" i="23"/>
  <c r="T138" i="23"/>
  <c r="M76" i="23"/>
  <c r="M56" i="23"/>
  <c r="M96" i="23"/>
  <c r="S284" i="23"/>
  <c r="U275" i="23"/>
  <c r="L274" i="23"/>
  <c r="P273" i="23"/>
  <c r="S264" i="23"/>
  <c r="S244" i="23"/>
  <c r="Q264" i="23"/>
  <c r="U235" i="23"/>
  <c r="U255" i="23"/>
  <c r="L254" i="23"/>
  <c r="P253" i="23"/>
  <c r="L234" i="23"/>
  <c r="P233" i="23"/>
  <c r="L214" i="23"/>
  <c r="U215" i="23"/>
  <c r="S224" i="23"/>
  <c r="P213" i="23"/>
  <c r="S204" i="23"/>
  <c r="V194" i="23"/>
  <c r="V182" i="23"/>
  <c r="U175" i="23"/>
  <c r="L194" i="23"/>
  <c r="L174" i="23"/>
  <c r="P173" i="23"/>
  <c r="S184" i="23"/>
  <c r="S164" i="23"/>
  <c r="U195" i="23"/>
  <c r="P193" i="23"/>
  <c r="V170" i="23"/>
  <c r="V158" i="23"/>
  <c r="V146" i="23"/>
  <c r="L154" i="23"/>
  <c r="U135" i="23"/>
  <c r="U115" i="23"/>
  <c r="S144" i="23"/>
  <c r="L134" i="23"/>
  <c r="P133" i="23"/>
  <c r="U155" i="23"/>
  <c r="Q144" i="23"/>
  <c r="S124" i="23"/>
  <c r="P153" i="23"/>
  <c r="V134" i="23"/>
  <c r="V122" i="23"/>
  <c r="V110" i="23"/>
  <c r="V98" i="23"/>
  <c r="U75" i="23"/>
  <c r="U55" i="23"/>
  <c r="S104" i="23"/>
  <c r="U95" i="23"/>
  <c r="P93" i="23"/>
  <c r="L74" i="23"/>
  <c r="P73" i="23"/>
  <c r="L54" i="23"/>
  <c r="P113" i="23"/>
  <c r="S84" i="23"/>
  <c r="S64" i="23"/>
  <c r="L114" i="23"/>
  <c r="L94" i="23"/>
  <c r="V86" i="23"/>
  <c r="V74" i="23"/>
  <c r="V62" i="23"/>
  <c r="V50" i="23"/>
  <c r="O132" i="23"/>
  <c r="O72" i="23"/>
  <c r="R266" i="23"/>
  <c r="R206" i="23"/>
  <c r="R66" i="23"/>
  <c r="I277" i="23"/>
  <c r="I237" i="23"/>
  <c r="I257" i="23"/>
  <c r="I217" i="23"/>
  <c r="I177" i="23"/>
  <c r="I197" i="23"/>
  <c r="R147" i="23"/>
  <c r="I137" i="23"/>
  <c r="I117" i="23"/>
  <c r="I157" i="23"/>
  <c r="I97" i="23"/>
  <c r="I77" i="23"/>
  <c r="I57" i="23"/>
  <c r="R87" i="23"/>
  <c r="T171" i="23"/>
  <c r="T111" i="23"/>
  <c r="T210" i="23"/>
  <c r="T150" i="23"/>
  <c r="T170" i="23"/>
  <c r="T110" i="23"/>
  <c r="K260" i="23"/>
  <c r="K200" i="23"/>
  <c r="K140" i="23"/>
  <c r="O245" i="23"/>
  <c r="O105" i="23"/>
  <c r="Q212" i="23"/>
  <c r="Q172" i="23"/>
  <c r="Q92" i="23"/>
  <c r="O284" i="23"/>
  <c r="O144" i="23"/>
  <c r="O84" i="23"/>
  <c r="R33" i="23"/>
  <c r="Q273" i="23"/>
  <c r="O244" i="23"/>
  <c r="Q253" i="23"/>
  <c r="Q213" i="23"/>
  <c r="Q233" i="23"/>
  <c r="Q173" i="23"/>
  <c r="Q193" i="23"/>
  <c r="Q133" i="23"/>
  <c r="Q153" i="23"/>
  <c r="Q93" i="23"/>
  <c r="Q73" i="23"/>
  <c r="Q53" i="23"/>
  <c r="Q113" i="23"/>
  <c r="O104" i="23"/>
  <c r="U32" i="23"/>
  <c r="H34" i="23"/>
  <c r="P34" i="23"/>
  <c r="S39" i="23"/>
  <c r="Q40" i="23"/>
  <c r="K41" i="23"/>
  <c r="S41" i="23"/>
  <c r="U43" i="23"/>
  <c r="M45" i="23"/>
  <c r="U47" i="23"/>
  <c r="U50" i="23"/>
  <c r="P51" i="23"/>
  <c r="P53" i="23"/>
  <c r="N263" i="23"/>
  <c r="N243" i="23"/>
  <c r="N223" i="23"/>
  <c r="N183" i="23"/>
  <c r="N163" i="23"/>
  <c r="N143" i="23"/>
  <c r="R114" i="23"/>
  <c r="N103" i="23"/>
  <c r="I284" i="23"/>
  <c r="I264" i="23"/>
  <c r="I244" i="23"/>
  <c r="I204" i="23"/>
  <c r="I224" i="23"/>
  <c r="R194" i="23"/>
  <c r="I184" i="23"/>
  <c r="I144" i="23"/>
  <c r="I124" i="23"/>
  <c r="I164" i="23"/>
  <c r="R134" i="23"/>
  <c r="R274" i="23"/>
  <c r="R214" i="23"/>
  <c r="R154" i="23"/>
  <c r="N43" i="23"/>
  <c r="R54" i="23"/>
  <c r="R74" i="23"/>
  <c r="I104" i="23"/>
  <c r="I64" i="23"/>
  <c r="I84" i="23"/>
  <c r="C25" i="4"/>
  <c r="C25" i="5"/>
  <c r="B25" i="5"/>
  <c r="D55" i="12"/>
  <c r="C55" i="12"/>
  <c r="G261" i="21"/>
  <c r="F261" i="21"/>
  <c r="E261" i="21"/>
  <c r="B261" i="21"/>
  <c r="G260" i="21"/>
  <c r="F260" i="21"/>
  <c r="E260" i="21"/>
  <c r="B260" i="21"/>
  <c r="G259" i="21"/>
  <c r="F259" i="21"/>
  <c r="E259" i="21"/>
  <c r="B259" i="21"/>
  <c r="G258" i="21"/>
  <c r="F258" i="21"/>
  <c r="E258" i="21"/>
  <c r="B258" i="21"/>
  <c r="G257" i="21"/>
  <c r="F257" i="21"/>
  <c r="E257" i="21"/>
  <c r="B257" i="21"/>
  <c r="G256" i="21"/>
  <c r="F256" i="21"/>
  <c r="E256" i="21"/>
  <c r="B256" i="21"/>
  <c r="G255" i="21"/>
  <c r="F255" i="21"/>
  <c r="E255" i="21"/>
  <c r="B255" i="21"/>
  <c r="G254" i="21"/>
  <c r="F254" i="21"/>
  <c r="E254" i="21"/>
  <c r="B254" i="21"/>
  <c r="G253" i="21"/>
  <c r="F253" i="21"/>
  <c r="E253" i="21"/>
  <c r="B253" i="21"/>
  <c r="G252" i="21"/>
  <c r="F252" i="21"/>
  <c r="E252" i="21"/>
  <c r="B252" i="21"/>
  <c r="G251" i="21"/>
  <c r="F251" i="21"/>
  <c r="E251" i="21"/>
  <c r="B251" i="21"/>
  <c r="G250" i="21"/>
  <c r="F250" i="21"/>
  <c r="E250" i="21"/>
  <c r="B250" i="21"/>
  <c r="G249" i="21"/>
  <c r="F249" i="21"/>
  <c r="E249" i="21"/>
  <c r="B249" i="21"/>
  <c r="G248" i="21"/>
  <c r="F248" i="21"/>
  <c r="E248" i="21"/>
  <c r="B248" i="21"/>
  <c r="G247" i="21"/>
  <c r="F247" i="21"/>
  <c r="E247" i="21"/>
  <c r="B247" i="21"/>
  <c r="G246" i="21"/>
  <c r="F246" i="21"/>
  <c r="E246" i="21"/>
  <c r="B246" i="21"/>
  <c r="G245" i="21"/>
  <c r="F245" i="21"/>
  <c r="E245" i="21"/>
  <c r="B245" i="21"/>
  <c r="G244" i="21"/>
  <c r="F244" i="21"/>
  <c r="E244" i="21"/>
  <c r="B244" i="21"/>
  <c r="G243" i="21"/>
  <c r="F243" i="21"/>
  <c r="E243" i="21"/>
  <c r="B243" i="21"/>
  <c r="G242" i="21"/>
  <c r="F242" i="21"/>
  <c r="E242" i="21"/>
  <c r="B242" i="21"/>
  <c r="G241" i="21"/>
  <c r="F241" i="21"/>
  <c r="E241" i="21"/>
  <c r="B241" i="21"/>
  <c r="G240" i="21"/>
  <c r="F240" i="21"/>
  <c r="E240" i="21"/>
  <c r="B240" i="21"/>
  <c r="G239" i="21"/>
  <c r="F239" i="21"/>
  <c r="E239" i="21"/>
  <c r="B239" i="21"/>
  <c r="G238" i="21"/>
  <c r="F238" i="21"/>
  <c r="E238" i="21"/>
  <c r="B238" i="21"/>
  <c r="G237" i="21"/>
  <c r="F237" i="21"/>
  <c r="E237" i="21"/>
  <c r="B237" i="21"/>
  <c r="G236" i="21"/>
  <c r="F236" i="21"/>
  <c r="E236" i="21"/>
  <c r="B236" i="21"/>
  <c r="G235" i="21"/>
  <c r="F235" i="21"/>
  <c r="E235" i="21"/>
  <c r="B235" i="21"/>
  <c r="G234" i="21"/>
  <c r="F234" i="21"/>
  <c r="E234" i="21"/>
  <c r="B234" i="21"/>
  <c r="G233" i="21"/>
  <c r="F233" i="21"/>
  <c r="E233" i="21"/>
  <c r="B233" i="21"/>
  <c r="G232" i="21"/>
  <c r="F232" i="21"/>
  <c r="E232" i="21"/>
  <c r="B232" i="21"/>
  <c r="G231" i="21"/>
  <c r="F231" i="21"/>
  <c r="E231" i="21"/>
  <c r="B231" i="21"/>
  <c r="G230" i="21"/>
  <c r="F230" i="21"/>
  <c r="E230" i="21"/>
  <c r="B230" i="21"/>
  <c r="G229" i="21"/>
  <c r="F229" i="21"/>
  <c r="E229" i="21"/>
  <c r="B229" i="21"/>
  <c r="G228" i="21"/>
  <c r="F228" i="21"/>
  <c r="E228" i="21"/>
  <c r="B228" i="21"/>
  <c r="G227" i="21"/>
  <c r="F227" i="21"/>
  <c r="E227" i="21"/>
  <c r="B227" i="21"/>
  <c r="G226" i="21"/>
  <c r="F226" i="21"/>
  <c r="E226" i="21"/>
  <c r="B226" i="21"/>
  <c r="G225" i="21"/>
  <c r="F225" i="21"/>
  <c r="E225" i="21"/>
  <c r="B225" i="21"/>
  <c r="G224" i="21"/>
  <c r="F224" i="21"/>
  <c r="E224" i="21"/>
  <c r="B224" i="21"/>
  <c r="G223" i="21"/>
  <c r="F223" i="21"/>
  <c r="E223" i="21"/>
  <c r="B223" i="21"/>
  <c r="G222" i="21"/>
  <c r="F222" i="21"/>
  <c r="E222" i="21"/>
  <c r="B222" i="21"/>
  <c r="G221" i="21"/>
  <c r="F221" i="21"/>
  <c r="E221" i="21"/>
  <c r="B221" i="21"/>
  <c r="G220" i="21"/>
  <c r="F220" i="21"/>
  <c r="E220" i="21"/>
  <c r="B220" i="21"/>
  <c r="G219" i="21"/>
  <c r="F219" i="21"/>
  <c r="E219" i="21"/>
  <c r="B219" i="21"/>
  <c r="G218" i="21"/>
  <c r="F218" i="21"/>
  <c r="E218" i="21"/>
  <c r="B218" i="21"/>
  <c r="G217" i="21"/>
  <c r="F217" i="21"/>
  <c r="E217" i="21"/>
  <c r="B217" i="21"/>
  <c r="G216" i="21"/>
  <c r="F216" i="21"/>
  <c r="E216" i="21"/>
  <c r="B216" i="21"/>
  <c r="G215" i="21"/>
  <c r="F215" i="21"/>
  <c r="E215" i="21"/>
  <c r="B215" i="21"/>
  <c r="G214" i="21"/>
  <c r="F214" i="21"/>
  <c r="E214" i="21"/>
  <c r="B214" i="21"/>
  <c r="G213" i="21"/>
  <c r="F213" i="21"/>
  <c r="E213" i="21"/>
  <c r="B213" i="21"/>
  <c r="G212" i="21"/>
  <c r="F212" i="21"/>
  <c r="E212" i="21"/>
  <c r="B212" i="21"/>
  <c r="G211" i="21"/>
  <c r="F211" i="21"/>
  <c r="E211" i="21"/>
  <c r="B211" i="21"/>
  <c r="G210" i="21"/>
  <c r="F210" i="21"/>
  <c r="E210" i="21"/>
  <c r="B210" i="21"/>
  <c r="G209" i="21"/>
  <c r="F209" i="21"/>
  <c r="E209" i="21"/>
  <c r="B209" i="21"/>
  <c r="G208" i="21"/>
  <c r="F208" i="21"/>
  <c r="E208" i="21"/>
  <c r="B208" i="21"/>
  <c r="G207" i="21"/>
  <c r="F207" i="21"/>
  <c r="E207" i="21"/>
  <c r="B207" i="21"/>
  <c r="G206" i="21"/>
  <c r="F206" i="21"/>
  <c r="E206" i="21"/>
  <c r="B206" i="21"/>
  <c r="G205" i="21"/>
  <c r="F205" i="21"/>
  <c r="E205" i="21"/>
  <c r="B205" i="21"/>
  <c r="G204" i="21"/>
  <c r="F204" i="21"/>
  <c r="E204" i="21"/>
  <c r="B204" i="21"/>
  <c r="G203" i="21"/>
  <c r="F203" i="21"/>
  <c r="E203" i="21"/>
  <c r="B203" i="21"/>
  <c r="G202" i="21"/>
  <c r="F202" i="21"/>
  <c r="E202" i="21"/>
  <c r="B202" i="21"/>
  <c r="G201" i="21"/>
  <c r="F201" i="21"/>
  <c r="E201" i="21"/>
  <c r="B201" i="21"/>
  <c r="G200" i="21"/>
  <c r="F200" i="21"/>
  <c r="E200" i="21"/>
  <c r="B200" i="21"/>
  <c r="G199" i="21"/>
  <c r="F199" i="21"/>
  <c r="E199" i="21"/>
  <c r="B199" i="21"/>
  <c r="G198" i="21"/>
  <c r="F198" i="21"/>
  <c r="E198" i="21"/>
  <c r="B198" i="21"/>
  <c r="G197" i="21"/>
  <c r="F197" i="21"/>
  <c r="E197" i="21"/>
  <c r="B197" i="21"/>
  <c r="G196" i="21"/>
  <c r="F196" i="21"/>
  <c r="E196" i="21"/>
  <c r="B196" i="21"/>
  <c r="G195" i="21"/>
  <c r="F195" i="21"/>
  <c r="E195" i="21"/>
  <c r="B195" i="21"/>
  <c r="G194" i="21"/>
  <c r="F194" i="21"/>
  <c r="E194" i="21"/>
  <c r="B194" i="21"/>
  <c r="G193" i="21"/>
  <c r="F193" i="21"/>
  <c r="E193" i="21"/>
  <c r="B193" i="21"/>
  <c r="G192" i="21"/>
  <c r="F192" i="21"/>
  <c r="E192" i="21"/>
  <c r="B192" i="21"/>
  <c r="G191" i="21"/>
  <c r="F191" i="21"/>
  <c r="E191" i="21"/>
  <c r="B191" i="21"/>
  <c r="G190" i="21"/>
  <c r="F190" i="21"/>
  <c r="E190" i="21"/>
  <c r="B190" i="21"/>
  <c r="G189" i="21"/>
  <c r="F189" i="21"/>
  <c r="E189" i="21"/>
  <c r="B189" i="21"/>
  <c r="G188" i="21"/>
  <c r="F188" i="21"/>
  <c r="E188" i="21"/>
  <c r="B188" i="21"/>
  <c r="G187" i="21"/>
  <c r="F187" i="21"/>
  <c r="E187" i="21"/>
  <c r="B187" i="21"/>
  <c r="G186" i="21"/>
  <c r="F186" i="21"/>
  <c r="E186" i="21"/>
  <c r="B186" i="21"/>
  <c r="G185" i="21"/>
  <c r="F185" i="21"/>
  <c r="E185" i="21"/>
  <c r="B185" i="21"/>
  <c r="G184" i="21"/>
  <c r="F184" i="21"/>
  <c r="E184" i="21"/>
  <c r="B184" i="21"/>
  <c r="G183" i="21"/>
  <c r="F183" i="21"/>
  <c r="E183" i="21"/>
  <c r="B183" i="21"/>
  <c r="G182" i="21"/>
  <c r="F182" i="21"/>
  <c r="E182" i="21"/>
  <c r="B182" i="21"/>
  <c r="G181" i="21"/>
  <c r="F181" i="21"/>
  <c r="E181" i="21"/>
  <c r="B181" i="21"/>
  <c r="G180" i="21"/>
  <c r="F180" i="21"/>
  <c r="E180" i="21"/>
  <c r="B180" i="21"/>
  <c r="G179" i="21"/>
  <c r="F179" i="21"/>
  <c r="E179" i="21"/>
  <c r="B179" i="21"/>
  <c r="G178" i="21"/>
  <c r="F178" i="21"/>
  <c r="E178" i="21"/>
  <c r="B178" i="21"/>
  <c r="G177" i="21"/>
  <c r="F177" i="21"/>
  <c r="E177" i="21"/>
  <c r="B177" i="21"/>
  <c r="G176" i="21"/>
  <c r="F176" i="21"/>
  <c r="E176" i="21"/>
  <c r="B176" i="21"/>
  <c r="G175" i="21"/>
  <c r="F175" i="21"/>
  <c r="E175" i="21"/>
  <c r="B175" i="21"/>
  <c r="G174" i="21"/>
  <c r="F174" i="21"/>
  <c r="E174" i="21"/>
  <c r="B174" i="21"/>
  <c r="G173" i="21"/>
  <c r="F173" i="21"/>
  <c r="E173" i="21"/>
  <c r="B173" i="21"/>
  <c r="G172" i="21"/>
  <c r="F172" i="21"/>
  <c r="E172" i="21"/>
  <c r="B172" i="21"/>
  <c r="G171" i="21"/>
  <c r="F171" i="21"/>
  <c r="E171" i="21"/>
  <c r="B171" i="21"/>
  <c r="G170" i="21"/>
  <c r="F170" i="21"/>
  <c r="E170" i="21"/>
  <c r="B170" i="21"/>
  <c r="G169" i="21"/>
  <c r="F169" i="21"/>
  <c r="E169" i="21"/>
  <c r="B169" i="21"/>
  <c r="G168" i="21"/>
  <c r="F168" i="21"/>
  <c r="E168" i="21"/>
  <c r="B168" i="21"/>
  <c r="G167" i="21"/>
  <c r="F167" i="21"/>
  <c r="E167" i="21"/>
  <c r="B167" i="21"/>
  <c r="G166" i="21"/>
  <c r="F166" i="21"/>
  <c r="E166" i="21"/>
  <c r="B166" i="21"/>
  <c r="G165" i="21"/>
  <c r="F165" i="21"/>
  <c r="E165" i="21"/>
  <c r="B165" i="21"/>
  <c r="G164" i="21"/>
  <c r="F164" i="21"/>
  <c r="E164" i="21"/>
  <c r="B164" i="21"/>
  <c r="G163" i="21"/>
  <c r="F163" i="21"/>
  <c r="E163" i="21"/>
  <c r="B163" i="21"/>
  <c r="G162" i="21"/>
  <c r="F162" i="21"/>
  <c r="E162" i="21"/>
  <c r="B162" i="21"/>
  <c r="G161" i="21"/>
  <c r="F161" i="21"/>
  <c r="E161" i="21"/>
  <c r="B161" i="21"/>
  <c r="G160" i="21"/>
  <c r="F160" i="21"/>
  <c r="E160" i="21"/>
  <c r="B160" i="21"/>
  <c r="G159" i="21"/>
  <c r="F159" i="21"/>
  <c r="E159" i="21"/>
  <c r="B159" i="21"/>
  <c r="G158" i="21"/>
  <c r="F158" i="21"/>
  <c r="E158" i="21"/>
  <c r="B158" i="21"/>
  <c r="G157" i="21"/>
  <c r="F157" i="21"/>
  <c r="E157" i="21"/>
  <c r="B157" i="21"/>
  <c r="G156" i="21"/>
  <c r="F156" i="21"/>
  <c r="E156" i="21"/>
  <c r="B156" i="21"/>
  <c r="G155" i="21"/>
  <c r="F155" i="21"/>
  <c r="E155" i="21"/>
  <c r="B155" i="21"/>
  <c r="G154" i="21"/>
  <c r="F154" i="21"/>
  <c r="E154" i="21"/>
  <c r="B154" i="21"/>
  <c r="G153" i="21"/>
  <c r="F153" i="21"/>
  <c r="E153" i="21"/>
  <c r="B153" i="21"/>
  <c r="G152" i="21"/>
  <c r="F152" i="21"/>
  <c r="E152" i="21"/>
  <c r="B152" i="21"/>
  <c r="G151" i="21"/>
  <c r="F151" i="21"/>
  <c r="E151" i="21"/>
  <c r="B151" i="21"/>
  <c r="G150" i="21"/>
  <c r="F150" i="21"/>
  <c r="E150" i="21"/>
  <c r="B150" i="21"/>
  <c r="G149" i="21"/>
  <c r="F149" i="21"/>
  <c r="E149" i="21"/>
  <c r="B149" i="21"/>
  <c r="G148" i="21"/>
  <c r="F148" i="21"/>
  <c r="E148" i="21"/>
  <c r="B148" i="21"/>
  <c r="G147" i="21"/>
  <c r="F147" i="21"/>
  <c r="E147" i="21"/>
  <c r="B147" i="21"/>
  <c r="G146" i="21"/>
  <c r="F146" i="21"/>
  <c r="E146" i="21"/>
  <c r="B146" i="21"/>
  <c r="G145" i="21"/>
  <c r="F145" i="21"/>
  <c r="E145" i="21"/>
  <c r="B145" i="21"/>
  <c r="G144" i="21"/>
  <c r="F144" i="21"/>
  <c r="E144" i="21"/>
  <c r="B144" i="21"/>
  <c r="G143" i="21"/>
  <c r="F143" i="21"/>
  <c r="E143" i="21"/>
  <c r="B143" i="21"/>
  <c r="G142" i="21"/>
  <c r="F142" i="21"/>
  <c r="E142" i="21"/>
  <c r="B142" i="21"/>
  <c r="G141" i="21"/>
  <c r="F141" i="21"/>
  <c r="E141" i="21"/>
  <c r="B141" i="21"/>
  <c r="G140" i="21"/>
  <c r="F140" i="21"/>
  <c r="E140" i="21"/>
  <c r="B140" i="21"/>
  <c r="G139" i="21"/>
  <c r="F139" i="21"/>
  <c r="E139" i="21"/>
  <c r="B139" i="21"/>
  <c r="G138" i="21"/>
  <c r="F138" i="21"/>
  <c r="E138" i="21"/>
  <c r="B138" i="21"/>
  <c r="G137" i="21"/>
  <c r="F137" i="21"/>
  <c r="E137" i="21"/>
  <c r="B137" i="21"/>
  <c r="G136" i="21"/>
  <c r="F136" i="21"/>
  <c r="E136" i="21"/>
  <c r="B136" i="21"/>
  <c r="G135" i="21"/>
  <c r="F135" i="21"/>
  <c r="E135" i="21"/>
  <c r="B135" i="21"/>
  <c r="G134" i="21"/>
  <c r="F134" i="21"/>
  <c r="E134" i="21"/>
  <c r="B134" i="21"/>
  <c r="G133" i="21"/>
  <c r="F133" i="21"/>
  <c r="E133" i="21"/>
  <c r="B133" i="21"/>
  <c r="G132" i="21"/>
  <c r="F132" i="21"/>
  <c r="E132" i="21"/>
  <c r="B132" i="21"/>
  <c r="G131" i="21"/>
  <c r="F131" i="21"/>
  <c r="E131" i="21"/>
  <c r="B131" i="21"/>
  <c r="G130" i="21"/>
  <c r="F130" i="21"/>
  <c r="E130" i="21"/>
  <c r="B130" i="21"/>
  <c r="G129" i="21"/>
  <c r="F129" i="21"/>
  <c r="E129" i="21"/>
  <c r="B129" i="21"/>
  <c r="G128" i="21"/>
  <c r="F128" i="21"/>
  <c r="E128" i="21"/>
  <c r="B128" i="21"/>
  <c r="G127" i="21"/>
  <c r="F127" i="21"/>
  <c r="E127" i="21"/>
  <c r="B127" i="21"/>
  <c r="G126" i="21"/>
  <c r="F126" i="21"/>
  <c r="E126" i="21"/>
  <c r="B126" i="21"/>
  <c r="G125" i="21"/>
  <c r="F125" i="21"/>
  <c r="E125" i="21"/>
  <c r="B125" i="21"/>
  <c r="G124" i="21"/>
  <c r="F124" i="21"/>
  <c r="E124" i="21"/>
  <c r="B124" i="21"/>
  <c r="G123" i="21"/>
  <c r="F123" i="21"/>
  <c r="E123" i="21"/>
  <c r="B123" i="21"/>
  <c r="G122" i="21"/>
  <c r="F122" i="21"/>
  <c r="E122" i="21"/>
  <c r="B122" i="21"/>
  <c r="G121" i="21"/>
  <c r="F121" i="21"/>
  <c r="E121" i="21"/>
  <c r="B121" i="21"/>
  <c r="G120" i="21"/>
  <c r="F120" i="21"/>
  <c r="E120" i="21"/>
  <c r="B120" i="21"/>
  <c r="G119" i="21"/>
  <c r="F119" i="21"/>
  <c r="E119" i="21"/>
  <c r="B119" i="21"/>
  <c r="G118" i="21"/>
  <c r="F118" i="21"/>
  <c r="E118" i="21"/>
  <c r="B118" i="21"/>
  <c r="G117" i="21"/>
  <c r="F117" i="21"/>
  <c r="E117" i="21"/>
  <c r="B117" i="21"/>
  <c r="G116" i="21"/>
  <c r="F116" i="21"/>
  <c r="E116" i="21"/>
  <c r="B116" i="21"/>
  <c r="G115" i="21"/>
  <c r="F115" i="21"/>
  <c r="E115" i="21"/>
  <c r="B115" i="21"/>
  <c r="G114" i="21"/>
  <c r="F114" i="21"/>
  <c r="E114" i="21"/>
  <c r="B114" i="21"/>
  <c r="G113" i="21"/>
  <c r="F113" i="21"/>
  <c r="E113" i="21"/>
  <c r="B113" i="21"/>
  <c r="G112" i="21"/>
  <c r="F112" i="21"/>
  <c r="E112" i="21"/>
  <c r="B112" i="21"/>
  <c r="G111" i="21"/>
  <c r="F111" i="21"/>
  <c r="E111" i="21"/>
  <c r="B111" i="21"/>
  <c r="G110" i="21"/>
  <c r="F110" i="21"/>
  <c r="E110" i="21"/>
  <c r="B110" i="21"/>
  <c r="G109" i="21"/>
  <c r="F109" i="21"/>
  <c r="E109" i="21"/>
  <c r="B109" i="21"/>
  <c r="G108" i="21"/>
  <c r="F108" i="21"/>
  <c r="E108" i="21"/>
  <c r="B108" i="21"/>
  <c r="G107" i="21"/>
  <c r="F107" i="21"/>
  <c r="E107" i="21"/>
  <c r="B107" i="21"/>
  <c r="G106" i="21"/>
  <c r="F106" i="21"/>
  <c r="E106" i="21"/>
  <c r="B106" i="21"/>
  <c r="G105" i="21"/>
  <c r="F105" i="21"/>
  <c r="E105" i="21"/>
  <c r="B105" i="21"/>
  <c r="G104" i="21"/>
  <c r="F104" i="21"/>
  <c r="E104" i="21"/>
  <c r="B104" i="21"/>
  <c r="G103" i="21"/>
  <c r="F103" i="21"/>
  <c r="E103" i="21"/>
  <c r="B103" i="21"/>
  <c r="G102" i="21"/>
  <c r="F102" i="21"/>
  <c r="E102" i="21"/>
  <c r="B102" i="21"/>
  <c r="G101" i="21"/>
  <c r="F101" i="21"/>
  <c r="E101" i="21"/>
  <c r="B101" i="21"/>
  <c r="G100" i="21"/>
  <c r="F100" i="21"/>
  <c r="E100" i="21"/>
  <c r="B100" i="21"/>
  <c r="G99" i="21"/>
  <c r="F99" i="21"/>
  <c r="E99" i="21"/>
  <c r="B99" i="21"/>
  <c r="G98" i="21"/>
  <c r="F98" i="21"/>
  <c r="E98" i="21"/>
  <c r="B98" i="21"/>
  <c r="G97" i="21"/>
  <c r="F97" i="21"/>
  <c r="E97" i="21"/>
  <c r="B97" i="21"/>
  <c r="G96" i="21"/>
  <c r="F96" i="21"/>
  <c r="E96" i="21"/>
  <c r="B96" i="21"/>
  <c r="G95" i="21"/>
  <c r="F95" i="21"/>
  <c r="E95" i="21"/>
  <c r="B95" i="21"/>
  <c r="G94" i="21"/>
  <c r="F94" i="21"/>
  <c r="E94" i="21"/>
  <c r="B94" i="21"/>
  <c r="G93" i="21"/>
  <c r="F93" i="21"/>
  <c r="E93" i="21"/>
  <c r="B93" i="21"/>
  <c r="G92" i="21"/>
  <c r="F92" i="21"/>
  <c r="E92" i="21"/>
  <c r="B92" i="21"/>
  <c r="G91" i="21"/>
  <c r="F91" i="21"/>
  <c r="E91" i="21"/>
  <c r="B91" i="21"/>
  <c r="G90" i="21"/>
  <c r="F90" i="21"/>
  <c r="E90" i="21"/>
  <c r="B90" i="21"/>
  <c r="G89" i="21"/>
  <c r="F89" i="21"/>
  <c r="E89" i="21"/>
  <c r="B89" i="21"/>
  <c r="G88" i="21"/>
  <c r="F88" i="21"/>
  <c r="E88" i="21"/>
  <c r="B88" i="21"/>
  <c r="G87" i="21"/>
  <c r="F87" i="21"/>
  <c r="E87" i="21"/>
  <c r="B87" i="21"/>
  <c r="G86" i="21"/>
  <c r="F86" i="21"/>
  <c r="E86" i="21"/>
  <c r="B86" i="21"/>
  <c r="G85" i="21"/>
  <c r="F85" i="21"/>
  <c r="E85" i="21"/>
  <c r="B85" i="21"/>
  <c r="G84" i="21"/>
  <c r="F84" i="21"/>
  <c r="E84" i="21"/>
  <c r="B84" i="21"/>
  <c r="G83" i="21"/>
  <c r="F83" i="21"/>
  <c r="E83" i="21"/>
  <c r="B83" i="21"/>
  <c r="G82" i="21"/>
  <c r="F82" i="21"/>
  <c r="E82" i="21"/>
  <c r="B82" i="21"/>
  <c r="G81" i="21"/>
  <c r="F81" i="21"/>
  <c r="E81" i="21"/>
  <c r="B81" i="21"/>
  <c r="G80" i="21"/>
  <c r="F80" i="21"/>
  <c r="E80" i="21"/>
  <c r="B80" i="21"/>
  <c r="G79" i="21"/>
  <c r="F79" i="21"/>
  <c r="E79" i="21"/>
  <c r="B79" i="21"/>
  <c r="G78" i="21"/>
  <c r="F78" i="21"/>
  <c r="E78" i="21"/>
  <c r="B78" i="21"/>
  <c r="G77" i="21"/>
  <c r="F77" i="21"/>
  <c r="E77" i="21"/>
  <c r="B77" i="21"/>
  <c r="G76" i="21"/>
  <c r="F76" i="21"/>
  <c r="E76" i="21"/>
  <c r="B76" i="21"/>
  <c r="G75" i="21"/>
  <c r="F75" i="21"/>
  <c r="E75" i="21"/>
  <c r="B75" i="21"/>
  <c r="G74" i="21"/>
  <c r="F74" i="21"/>
  <c r="E74" i="21"/>
  <c r="B74" i="21"/>
  <c r="G73" i="21"/>
  <c r="F73" i="21"/>
  <c r="E73" i="21"/>
  <c r="B73" i="21"/>
  <c r="G72" i="21"/>
  <c r="F72" i="21"/>
  <c r="E72" i="21"/>
  <c r="B72" i="21"/>
  <c r="G71" i="21"/>
  <c r="F71" i="21"/>
  <c r="E71" i="21"/>
  <c r="B71" i="21"/>
  <c r="G70" i="21"/>
  <c r="F70" i="21"/>
  <c r="E70" i="21"/>
  <c r="B70" i="21"/>
  <c r="G69" i="21"/>
  <c r="F69" i="21"/>
  <c r="E69" i="21"/>
  <c r="B69" i="21"/>
  <c r="G68" i="21"/>
  <c r="F68" i="21"/>
  <c r="E68" i="21"/>
  <c r="B68" i="21"/>
  <c r="G67" i="21"/>
  <c r="F67" i="21"/>
  <c r="E67" i="21"/>
  <c r="B67" i="21"/>
  <c r="G66" i="21"/>
  <c r="F66" i="21"/>
  <c r="E66" i="21"/>
  <c r="B66" i="21"/>
  <c r="G65" i="21"/>
  <c r="F65" i="21"/>
  <c r="E65" i="21"/>
  <c r="B65" i="21"/>
  <c r="G64" i="21"/>
  <c r="F64" i="21"/>
  <c r="E64" i="21"/>
  <c r="B64" i="21"/>
  <c r="G63" i="21"/>
  <c r="F63" i="21"/>
  <c r="E63" i="21"/>
  <c r="B63" i="21"/>
  <c r="G62" i="21"/>
  <c r="F62" i="21"/>
  <c r="E62" i="21"/>
  <c r="B62" i="21"/>
  <c r="G61" i="21"/>
  <c r="F61" i="21"/>
  <c r="E61" i="21"/>
  <c r="B61" i="21"/>
  <c r="G60" i="21"/>
  <c r="F60" i="21"/>
  <c r="E60" i="21"/>
  <c r="B60" i="21"/>
  <c r="G59" i="21"/>
  <c r="F59" i="21"/>
  <c r="E59" i="21"/>
  <c r="B59" i="21"/>
  <c r="G58" i="21"/>
  <c r="F58" i="21"/>
  <c r="E58" i="21"/>
  <c r="B58" i="21"/>
  <c r="G57" i="21"/>
  <c r="F57" i="21"/>
  <c r="E57" i="21"/>
  <c r="B57" i="21"/>
  <c r="G56" i="21"/>
  <c r="F56" i="21"/>
  <c r="E56" i="21"/>
  <c r="B56" i="21"/>
  <c r="G55" i="21"/>
  <c r="F55" i="21"/>
  <c r="E55" i="21"/>
  <c r="B55" i="21"/>
  <c r="G54" i="21"/>
  <c r="F54" i="21"/>
  <c r="E54" i="21"/>
  <c r="B54" i="21"/>
  <c r="G53" i="21"/>
  <c r="F53" i="21"/>
  <c r="E53" i="21"/>
  <c r="B53" i="21"/>
  <c r="G52" i="21"/>
  <c r="F52" i="21"/>
  <c r="E52" i="21"/>
  <c r="B52" i="21"/>
  <c r="G51" i="21"/>
  <c r="F51" i="21"/>
  <c r="E51" i="21"/>
  <c r="B51" i="21"/>
  <c r="G50" i="21"/>
  <c r="F50" i="21"/>
  <c r="E50" i="21"/>
  <c r="B50" i="21"/>
  <c r="G49" i="21"/>
  <c r="F49" i="21"/>
  <c r="E49" i="21"/>
  <c r="B49" i="21"/>
  <c r="G48" i="21"/>
  <c r="F48" i="21"/>
  <c r="E48" i="21"/>
  <c r="B48" i="21"/>
  <c r="G47" i="21"/>
  <c r="F47" i="21"/>
  <c r="E47" i="21"/>
  <c r="B47" i="21"/>
  <c r="G46" i="21"/>
  <c r="F46" i="21"/>
  <c r="E46" i="21"/>
  <c r="B46" i="21"/>
  <c r="G45" i="21"/>
  <c r="F45" i="21"/>
  <c r="E45" i="21"/>
  <c r="B45" i="21"/>
  <c r="G44" i="21"/>
  <c r="F44" i="21"/>
  <c r="E44" i="21"/>
  <c r="B44" i="21"/>
  <c r="G43" i="21"/>
  <c r="F43" i="21"/>
  <c r="E43" i="21"/>
  <c r="B43" i="21"/>
  <c r="G42" i="21"/>
  <c r="F42" i="21"/>
  <c r="E42" i="21"/>
  <c r="B42" i="21"/>
  <c r="G41" i="21"/>
  <c r="F41" i="21"/>
  <c r="E41" i="21"/>
  <c r="B41" i="21"/>
  <c r="G40" i="21"/>
  <c r="F40" i="21"/>
  <c r="E40" i="21"/>
  <c r="B40" i="21"/>
  <c r="G39" i="21"/>
  <c r="F39" i="21"/>
  <c r="E39" i="21"/>
  <c r="B39" i="21"/>
  <c r="G38" i="21"/>
  <c r="F38" i="21"/>
  <c r="E38" i="21"/>
  <c r="B38" i="21"/>
  <c r="G37" i="21"/>
  <c r="F37" i="21"/>
  <c r="E37" i="21"/>
  <c r="B37" i="21"/>
  <c r="G36" i="21"/>
  <c r="F36" i="21"/>
  <c r="E36" i="21"/>
  <c r="B36" i="21"/>
  <c r="G35" i="21"/>
  <c r="F35" i="21"/>
  <c r="E35" i="21"/>
  <c r="B35" i="21"/>
  <c r="G34" i="21"/>
  <c r="F34" i="21"/>
  <c r="E34" i="21"/>
  <c r="B34" i="21"/>
  <c r="G33" i="21"/>
  <c r="F33" i="21"/>
  <c r="E33" i="21"/>
  <c r="B33" i="21"/>
  <c r="G32" i="21"/>
  <c r="F32" i="21"/>
  <c r="E32" i="21"/>
  <c r="B32" i="21"/>
  <c r="G31" i="21"/>
  <c r="F31" i="21"/>
  <c r="E31" i="21"/>
  <c r="B31" i="21"/>
  <c r="G30" i="21"/>
  <c r="F30" i="21"/>
  <c r="E30" i="21"/>
  <c r="B30" i="21"/>
  <c r="G29" i="21"/>
  <c r="F29" i="21"/>
  <c r="E29" i="21"/>
  <c r="B29" i="21"/>
  <c r="G28" i="21"/>
  <c r="F28" i="21"/>
  <c r="E28" i="21"/>
  <c r="B28" i="21"/>
  <c r="G27" i="21"/>
  <c r="F27" i="21"/>
  <c r="E27" i="21"/>
  <c r="B27" i="21"/>
  <c r="G26" i="21"/>
  <c r="F26" i="21"/>
  <c r="E26" i="21"/>
  <c r="B26" i="21"/>
  <c r="G25" i="21"/>
  <c r="F25" i="21"/>
  <c r="E25" i="21"/>
  <c r="B25" i="21"/>
  <c r="G24" i="21"/>
  <c r="F24" i="21"/>
  <c r="E24" i="21"/>
  <c r="B24" i="21"/>
  <c r="G23" i="21"/>
  <c r="F23" i="21"/>
  <c r="E23" i="21"/>
  <c r="B23" i="21"/>
  <c r="G22" i="21"/>
  <c r="F22" i="21"/>
  <c r="E22" i="21"/>
  <c r="B22" i="21"/>
  <c r="G21" i="21"/>
  <c r="F21" i="21"/>
  <c r="E21" i="21"/>
  <c r="B21" i="21"/>
  <c r="G20" i="21"/>
  <c r="F20" i="21"/>
  <c r="E20" i="21"/>
  <c r="B20" i="21"/>
  <c r="G19" i="21"/>
  <c r="F19" i="21"/>
  <c r="E19" i="21"/>
  <c r="B19" i="21"/>
  <c r="G18" i="21"/>
  <c r="F18" i="21"/>
  <c r="E18" i="21"/>
  <c r="B18" i="21"/>
  <c r="G17" i="21"/>
  <c r="F17" i="21"/>
  <c r="E17" i="21"/>
  <c r="B17" i="21"/>
  <c r="G16" i="21"/>
  <c r="F16" i="21"/>
  <c r="E16" i="21"/>
  <c r="B16" i="21"/>
  <c r="G15" i="21"/>
  <c r="F15" i="21"/>
  <c r="E15" i="21"/>
  <c r="B15" i="21"/>
  <c r="G14" i="21"/>
  <c r="F14" i="21"/>
  <c r="E14" i="21"/>
  <c r="B14" i="21"/>
  <c r="G13" i="21"/>
  <c r="F13" i="21"/>
  <c r="E13" i="21"/>
  <c r="B13" i="21"/>
  <c r="G12" i="21"/>
  <c r="F12" i="21"/>
  <c r="E12" i="21"/>
  <c r="B12" i="21"/>
  <c r="G11" i="21"/>
  <c r="F11" i="21"/>
  <c r="E11" i="21"/>
  <c r="B11" i="21"/>
  <c r="G10" i="21"/>
  <c r="F10" i="21"/>
  <c r="E10" i="21"/>
  <c r="B10" i="21"/>
  <c r="G9" i="21"/>
  <c r="F9" i="21"/>
  <c r="E9" i="21"/>
  <c r="B9" i="21"/>
  <c r="G8" i="21"/>
  <c r="F8" i="21"/>
  <c r="E8" i="21"/>
  <c r="B8" i="21"/>
  <c r="G7" i="21"/>
  <c r="F7" i="21"/>
  <c r="E7" i="21"/>
  <c r="B7" i="21"/>
  <c r="G6" i="21"/>
  <c r="F6" i="21"/>
  <c r="E6" i="21"/>
  <c r="B6" i="21"/>
  <c r="G5" i="21"/>
  <c r="F5" i="21"/>
  <c r="E5" i="21"/>
  <c r="B5" i="21"/>
  <c r="G4" i="21"/>
  <c r="F4" i="21"/>
  <c r="E4" i="21"/>
  <c r="B4" i="21"/>
  <c r="G3" i="21"/>
  <c r="F3" i="21"/>
  <c r="E3" i="21"/>
  <c r="B3" i="21"/>
  <c r="G2" i="21"/>
  <c r="F2" i="21"/>
  <c r="E2" i="21"/>
  <c r="B2" i="21"/>
  <c r="F51" i="12"/>
  <c r="E51" i="12"/>
  <c r="C51" i="12"/>
  <c r="G249" i="20"/>
  <c r="G250" i="20" s="1"/>
  <c r="G251" i="20" s="1"/>
  <c r="G252" i="20" s="1"/>
  <c r="G253" i="20" s="1"/>
  <c r="G254" i="20" s="1"/>
  <c r="G255" i="20" s="1"/>
  <c r="G256" i="20" s="1"/>
  <c r="G257" i="20" s="1"/>
  <c r="G258" i="20" s="1"/>
  <c r="G259" i="20" s="1"/>
  <c r="G260" i="20" s="1"/>
  <c r="G261" i="20" s="1"/>
  <c r="G236" i="20"/>
  <c r="G237" i="20" s="1"/>
  <c r="G238" i="20" s="1"/>
  <c r="G239" i="20" s="1"/>
  <c r="G240" i="20" s="1"/>
  <c r="G241" i="20" s="1"/>
  <c r="G242" i="20" s="1"/>
  <c r="G243" i="20" s="1"/>
  <c r="G244" i="20" s="1"/>
  <c r="G245" i="20" s="1"/>
  <c r="G246" i="20" s="1"/>
  <c r="G247" i="20" s="1"/>
  <c r="G248" i="20" s="1"/>
  <c r="G223" i="20"/>
  <c r="G224" i="20" s="1"/>
  <c r="G225" i="20" s="1"/>
  <c r="G226" i="20" s="1"/>
  <c r="G227" i="20" s="1"/>
  <c r="G228" i="20" s="1"/>
  <c r="G229" i="20" s="1"/>
  <c r="G230" i="20" s="1"/>
  <c r="G231" i="20" s="1"/>
  <c r="G232" i="20" s="1"/>
  <c r="G233" i="20" s="1"/>
  <c r="G234" i="20" s="1"/>
  <c r="G235" i="20" s="1"/>
  <c r="G210" i="20"/>
  <c r="G211" i="20" s="1"/>
  <c r="G212" i="20" s="1"/>
  <c r="G213" i="20" s="1"/>
  <c r="G214" i="20" s="1"/>
  <c r="G215" i="20" s="1"/>
  <c r="G216" i="20" s="1"/>
  <c r="G217" i="20" s="1"/>
  <c r="G218" i="20" s="1"/>
  <c r="G219" i="20" s="1"/>
  <c r="G220" i="20" s="1"/>
  <c r="G197" i="20"/>
  <c r="G198" i="20" s="1"/>
  <c r="G199" i="20" s="1"/>
  <c r="G200" i="20" s="1"/>
  <c r="G201" i="20" s="1"/>
  <c r="G202" i="20" s="1"/>
  <c r="G203" i="20" s="1"/>
  <c r="G204" i="20" s="1"/>
  <c r="G205" i="20" s="1"/>
  <c r="G206" i="20" s="1"/>
  <c r="G207" i="20" s="1"/>
  <c r="G208" i="20" s="1"/>
  <c r="G209" i="20" s="1"/>
  <c r="G184" i="20"/>
  <c r="G185" i="20" s="1"/>
  <c r="G186" i="20" s="1"/>
  <c r="G187" i="20" s="1"/>
  <c r="G188" i="20" s="1"/>
  <c r="G189" i="20" s="1"/>
  <c r="G190" i="20" s="1"/>
  <c r="G191" i="20" s="1"/>
  <c r="G192" i="20" s="1"/>
  <c r="G193" i="20" s="1"/>
  <c r="G194" i="20" s="1"/>
  <c r="G195" i="20" s="1"/>
  <c r="G196" i="20" s="1"/>
  <c r="G171" i="20"/>
  <c r="G172" i="20" s="1"/>
  <c r="G173" i="20" s="1"/>
  <c r="G174" i="20" s="1"/>
  <c r="G175" i="20" s="1"/>
  <c r="G176" i="20" s="1"/>
  <c r="G177" i="20" s="1"/>
  <c r="G178" i="20" s="1"/>
  <c r="G179" i="20" s="1"/>
  <c r="G180" i="20" s="1"/>
  <c r="G181" i="20" s="1"/>
  <c r="G182" i="20" s="1"/>
  <c r="G183" i="20" s="1"/>
  <c r="G158" i="20"/>
  <c r="G159" i="20" s="1"/>
  <c r="G160" i="20" s="1"/>
  <c r="G161" i="20" s="1"/>
  <c r="G162" i="20" s="1"/>
  <c r="G163" i="20" s="1"/>
  <c r="G164" i="20" s="1"/>
  <c r="G165" i="20" s="1"/>
  <c r="G166" i="20" s="1"/>
  <c r="G167" i="20" s="1"/>
  <c r="G168" i="20" s="1"/>
  <c r="G169" i="20" s="1"/>
  <c r="G170" i="20" s="1"/>
  <c r="G145" i="20"/>
  <c r="G146" i="20" s="1"/>
  <c r="G147" i="20" s="1"/>
  <c r="G148" i="20" s="1"/>
  <c r="G149" i="20" s="1"/>
  <c r="G150" i="20" s="1"/>
  <c r="G151" i="20" s="1"/>
  <c r="G152" i="20" s="1"/>
  <c r="G153" i="20" s="1"/>
  <c r="G154" i="20" s="1"/>
  <c r="G155" i="20" s="1"/>
  <c r="G156" i="20" s="1"/>
  <c r="G157" i="20" s="1"/>
  <c r="G132" i="20"/>
  <c r="G133" i="20" s="1"/>
  <c r="G134" i="20" s="1"/>
  <c r="G135" i="20" s="1"/>
  <c r="G136" i="20" s="1"/>
  <c r="G137" i="20" s="1"/>
  <c r="G138" i="20" s="1"/>
  <c r="G139" i="20" s="1"/>
  <c r="G140" i="20" s="1"/>
  <c r="G141" i="20" s="1"/>
  <c r="G142" i="20" s="1"/>
  <c r="G143" i="20" s="1"/>
  <c r="G144" i="20" s="1"/>
  <c r="G119" i="20"/>
  <c r="G120" i="20" s="1"/>
  <c r="G121" i="20" s="1"/>
  <c r="G122" i="20" s="1"/>
  <c r="G123" i="20" s="1"/>
  <c r="G124" i="20" s="1"/>
  <c r="G125" i="20" s="1"/>
  <c r="G126" i="20" s="1"/>
  <c r="G127" i="20" s="1"/>
  <c r="G128" i="20" s="1"/>
  <c r="G129" i="20" s="1"/>
  <c r="G130" i="20" s="1"/>
  <c r="G131" i="20" s="1"/>
  <c r="G106" i="20"/>
  <c r="G107" i="20" s="1"/>
  <c r="G108" i="20" s="1"/>
  <c r="G109" i="20" s="1"/>
  <c r="G110" i="20" s="1"/>
  <c r="G111" i="20" s="1"/>
  <c r="G112" i="20" s="1"/>
  <c r="G113" i="20" s="1"/>
  <c r="G114" i="20" s="1"/>
  <c r="G115" i="20" s="1"/>
  <c r="G116" i="20" s="1"/>
  <c r="G117" i="20" s="1"/>
  <c r="G118" i="20" s="1"/>
  <c r="G93" i="20"/>
  <c r="G94" i="20" s="1"/>
  <c r="G95" i="20" s="1"/>
  <c r="G96" i="20" s="1"/>
  <c r="G97" i="20" s="1"/>
  <c r="G98" i="20" s="1"/>
  <c r="G99" i="20" s="1"/>
  <c r="G100" i="20" s="1"/>
  <c r="G101" i="20" s="1"/>
  <c r="G102" i="20" s="1"/>
  <c r="G103" i="20" s="1"/>
  <c r="G104" i="20" s="1"/>
  <c r="G105" i="20" s="1"/>
  <c r="G80" i="20"/>
  <c r="G81" i="20" s="1"/>
  <c r="G82" i="20" s="1"/>
  <c r="G83" i="20"/>
  <c r="G84" i="20" s="1"/>
  <c r="G85" i="20" s="1"/>
  <c r="G86" i="20" s="1"/>
  <c r="G87" i="20" s="1"/>
  <c r="G88" i="20" s="1"/>
  <c r="G89" i="20" s="1"/>
  <c r="G90" i="20" s="1"/>
  <c r="G91" i="20" s="1"/>
  <c r="G92" i="20" s="1"/>
  <c r="G67" i="20"/>
  <c r="G68" i="20" s="1"/>
  <c r="G69" i="20" s="1"/>
  <c r="G70" i="20" s="1"/>
  <c r="G71" i="20" s="1"/>
  <c r="G72" i="20" s="1"/>
  <c r="G73" i="20" s="1"/>
  <c r="G74" i="20" s="1"/>
  <c r="G75" i="20" s="1"/>
  <c r="G76" i="20" s="1"/>
  <c r="G77" i="20" s="1"/>
  <c r="G78" i="20" s="1"/>
  <c r="G79" i="20" s="1"/>
  <c r="G54" i="20"/>
  <c r="G55" i="20" s="1"/>
  <c r="G56" i="20" s="1"/>
  <c r="G57" i="20" s="1"/>
  <c r="G58" i="20" s="1"/>
  <c r="G59" i="20" s="1"/>
  <c r="G60" i="20" s="1"/>
  <c r="G61" i="20" s="1"/>
  <c r="G62" i="20" s="1"/>
  <c r="G63" i="20" s="1"/>
  <c r="G64" i="20" s="1"/>
  <c r="G65" i="20" s="1"/>
  <c r="G66" i="20" s="1"/>
  <c r="D3" i="20"/>
  <c r="D4" i="20" s="1"/>
  <c r="D5" i="20" s="1"/>
  <c r="G41" i="20"/>
  <c r="G42" i="20" s="1"/>
  <c r="G43" i="20" s="1"/>
  <c r="G44" i="20" s="1"/>
  <c r="G45" i="20" s="1"/>
  <c r="G46" i="20" s="1"/>
  <c r="G47" i="20" s="1"/>
  <c r="G48" i="20" s="1"/>
  <c r="G49" i="20" s="1"/>
  <c r="G50" i="20" s="1"/>
  <c r="G51" i="20" s="1"/>
  <c r="G52" i="20" s="1"/>
  <c r="G53" i="20" s="1"/>
  <c r="G28" i="20"/>
  <c r="G29" i="20" s="1"/>
  <c r="G30" i="20" s="1"/>
  <c r="G31" i="20" s="1"/>
  <c r="G32" i="20" s="1"/>
  <c r="G33" i="20" s="1"/>
  <c r="G34" i="20" s="1"/>
  <c r="G35" i="20" s="1"/>
  <c r="G36" i="20" s="1"/>
  <c r="G37" i="20" s="1"/>
  <c r="G15" i="20"/>
  <c r="G16" i="20" s="1"/>
  <c r="G17" i="20" s="1"/>
  <c r="G18" i="20" s="1"/>
  <c r="G19" i="20" s="1"/>
  <c r="G20" i="20" s="1"/>
  <c r="G21" i="20" s="1"/>
  <c r="G22" i="20" s="1"/>
  <c r="G23" i="20" s="1"/>
  <c r="G24" i="20" s="1"/>
  <c r="G25" i="20" s="1"/>
  <c r="G26" i="20" s="1"/>
  <c r="G27" i="20" s="1"/>
  <c r="G2" i="20"/>
  <c r="G3" i="20" s="1"/>
  <c r="G4" i="20" s="1"/>
  <c r="G5" i="20" s="1"/>
  <c r="G6" i="20" s="1"/>
  <c r="G7" i="20" s="1"/>
  <c r="G8" i="20" s="1"/>
  <c r="G9" i="20" s="1"/>
  <c r="G10" i="20" s="1"/>
  <c r="G11" i="20" s="1"/>
  <c r="G12" i="20" s="1"/>
  <c r="G13" i="20" s="1"/>
  <c r="G14" i="20" s="1"/>
  <c r="G38" i="20"/>
  <c r="G39" i="20" s="1"/>
  <c r="G40" i="20" s="1"/>
  <c r="G2" i="12"/>
  <c r="F2" i="12"/>
  <c r="B36" i="12" s="1"/>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91"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92" i="7"/>
  <c r="D91" i="7"/>
  <c r="C8" i="12"/>
  <c r="B8" i="12"/>
  <c r="D8" i="12" s="1"/>
  <c r="C5" i="12"/>
  <c r="B5" i="12"/>
  <c r="D2" i="19"/>
  <c r="B23" i="19" s="1"/>
  <c r="C2" i="19"/>
  <c r="C32" i="19"/>
  <c r="B2" i="19"/>
  <c r="D2" i="18"/>
  <c r="F51" i="18" s="1"/>
  <c r="C2" i="18"/>
  <c r="B5" i="18" s="1"/>
  <c r="C32" i="18"/>
  <c r="B2" i="18"/>
  <c r="D2" i="17"/>
  <c r="E51" i="17" s="1"/>
  <c r="C2" i="17"/>
  <c r="C32" i="17"/>
  <c r="B2" i="17"/>
  <c r="D2" i="16"/>
  <c r="F51" i="16" s="1"/>
  <c r="C2" i="16"/>
  <c r="G5" i="16" s="1"/>
  <c r="C32" i="16"/>
  <c r="B2" i="16"/>
  <c r="D2" i="15"/>
  <c r="C47" i="15" s="1"/>
  <c r="C2" i="15"/>
  <c r="E5" i="15" s="1"/>
  <c r="C32" i="15"/>
  <c r="B2" i="15"/>
  <c r="D2" i="14"/>
  <c r="K15" i="14" s="1"/>
  <c r="C2" i="14"/>
  <c r="B2" i="14"/>
  <c r="C32" i="14"/>
  <c r="K15" i="12"/>
  <c r="K11" i="12"/>
  <c r="J11" i="12"/>
  <c r="B33" i="8"/>
  <c r="B34" i="8" s="1"/>
  <c r="C47" i="12"/>
  <c r="B47" i="12"/>
  <c r="B41" i="12"/>
  <c r="J32" i="12"/>
  <c r="C28" i="12"/>
  <c r="D27" i="12"/>
  <c r="C27" i="12"/>
  <c r="B27" i="12"/>
  <c r="C26" i="12"/>
  <c r="F23" i="12"/>
  <c r="E23" i="12"/>
  <c r="B23" i="12"/>
  <c r="G5" i="12"/>
  <c r="E5" i="12"/>
  <c r="D55" i="15"/>
  <c r="C26" i="19"/>
  <c r="B47" i="19"/>
  <c r="C28" i="17"/>
  <c r="C47" i="16"/>
  <c r="C26" i="15"/>
  <c r="Y23" i="4"/>
  <c r="Y43" i="4" s="1"/>
  <c r="Y63" i="4" s="1"/>
  <c r="Y83" i="4" s="1"/>
  <c r="Y103" i="4" s="1"/>
  <c r="Y123" i="4" s="1"/>
  <c r="Y143" i="4" s="1"/>
  <c r="Y163" i="4" s="1"/>
  <c r="Y183" i="4" s="1"/>
  <c r="Y203" i="4" s="1"/>
  <c r="Y223" i="4" s="1"/>
  <c r="Y24" i="4"/>
  <c r="Y44" i="4" s="1"/>
  <c r="Y64" i="4" s="1"/>
  <c r="Y84" i="4" s="1"/>
  <c r="Y104" i="4" s="1"/>
  <c r="Y124" i="4" s="1"/>
  <c r="Y144" i="4" s="1"/>
  <c r="Y164" i="4" s="1"/>
  <c r="Y184" i="4" s="1"/>
  <c r="Y204" i="4" s="1"/>
  <c r="Y224" i="4" s="1"/>
  <c r="Y25" i="4"/>
  <c r="Y26" i="4"/>
  <c r="Y46" i="4" s="1"/>
  <c r="Y66" i="4" s="1"/>
  <c r="Y86" i="4" s="1"/>
  <c r="Y106" i="4" s="1"/>
  <c r="Y126" i="4" s="1"/>
  <c r="Y146" i="4" s="1"/>
  <c r="Y166" i="4" s="1"/>
  <c r="Y186" i="4" s="1"/>
  <c r="Y206" i="4" s="1"/>
  <c r="Y226" i="4" s="1"/>
  <c r="Y27" i="4"/>
  <c r="Y47" i="4"/>
  <c r="Y67" i="4" s="1"/>
  <c r="Y87" i="4" s="1"/>
  <c r="Y107" i="4" s="1"/>
  <c r="Y127" i="4" s="1"/>
  <c r="Y147" i="4" s="1"/>
  <c r="Y167" i="4" s="1"/>
  <c r="Y187" i="4" s="1"/>
  <c r="Y207" i="4" s="1"/>
  <c r="Y227" i="4" s="1"/>
  <c r="Y247" i="4" s="1"/>
  <c r="Y28" i="4"/>
  <c r="Y48" i="4" s="1"/>
  <c r="Y68" i="4" s="1"/>
  <c r="Y88" i="4" s="1"/>
  <c r="Y108" i="4" s="1"/>
  <c r="Y128" i="4" s="1"/>
  <c r="Y148" i="4" s="1"/>
  <c r="Y168" i="4" s="1"/>
  <c r="Y188" i="4" s="1"/>
  <c r="Y208" i="4" s="1"/>
  <c r="Y228" i="4" s="1"/>
  <c r="Y248" i="4" s="1"/>
  <c r="Y29" i="4"/>
  <c r="Y49" i="4" s="1"/>
  <c r="Y69" i="4" s="1"/>
  <c r="Y89" i="4" s="1"/>
  <c r="Y109" i="4" s="1"/>
  <c r="Y129" i="4" s="1"/>
  <c r="Y149" i="4" s="1"/>
  <c r="Y169" i="4" s="1"/>
  <c r="Y189" i="4" s="1"/>
  <c r="Y209" i="4" s="1"/>
  <c r="Y229" i="4" s="1"/>
  <c r="Y249" i="4" s="1"/>
  <c r="Y30" i="4"/>
  <c r="Y50" i="4" s="1"/>
  <c r="Y70" i="4" s="1"/>
  <c r="Y90" i="4" s="1"/>
  <c r="Y110" i="4" s="1"/>
  <c r="Y130" i="4" s="1"/>
  <c r="Y150" i="4" s="1"/>
  <c r="Y170" i="4" s="1"/>
  <c r="Y190" i="4" s="1"/>
  <c r="Y210" i="4" s="1"/>
  <c r="Y230" i="4" s="1"/>
  <c r="Y250" i="4" s="1"/>
  <c r="Y31" i="4"/>
  <c r="Y51" i="4" s="1"/>
  <c r="Y71" i="4" s="1"/>
  <c r="Y91" i="4" s="1"/>
  <c r="Y111" i="4" s="1"/>
  <c r="Y131" i="4" s="1"/>
  <c r="Y151" i="4" s="1"/>
  <c r="Y171" i="4" s="1"/>
  <c r="Y191" i="4" s="1"/>
  <c r="Y211" i="4" s="1"/>
  <c r="Y231" i="4" s="1"/>
  <c r="Y251" i="4" s="1"/>
  <c r="Y32" i="4"/>
  <c r="Y52" i="4" s="1"/>
  <c r="Y72" i="4" s="1"/>
  <c r="Y92" i="4" s="1"/>
  <c r="Y112" i="4" s="1"/>
  <c r="Y132" i="4" s="1"/>
  <c r="Y152" i="4" s="1"/>
  <c r="Y172" i="4" s="1"/>
  <c r="Y192" i="4" s="1"/>
  <c r="Y212" i="4" s="1"/>
  <c r="Y232" i="4" s="1"/>
  <c r="Y252" i="4" s="1"/>
  <c r="Y33" i="4"/>
  <c r="Y34" i="4"/>
  <c r="Y54" i="4" s="1"/>
  <c r="Y74" i="4" s="1"/>
  <c r="Y94" i="4" s="1"/>
  <c r="Y114" i="4" s="1"/>
  <c r="Y134" i="4" s="1"/>
  <c r="Y154" i="4" s="1"/>
  <c r="Y174" i="4" s="1"/>
  <c r="Y194" i="4" s="1"/>
  <c r="Y214" i="4" s="1"/>
  <c r="Y234" i="4" s="1"/>
  <c r="Y254" i="4" s="1"/>
  <c r="Y35" i="4"/>
  <c r="Y55" i="4" s="1"/>
  <c r="Y75" i="4" s="1"/>
  <c r="Y95" i="4" s="1"/>
  <c r="Y115" i="4" s="1"/>
  <c r="Y135" i="4" s="1"/>
  <c r="Y155" i="4" s="1"/>
  <c r="Y175" i="4" s="1"/>
  <c r="Y195" i="4" s="1"/>
  <c r="Y215" i="4" s="1"/>
  <c r="Y235" i="4" s="1"/>
  <c r="Y255" i="4" s="1"/>
  <c r="Y22" i="4"/>
  <c r="Y42" i="4" s="1"/>
  <c r="Y62" i="4" s="1"/>
  <c r="Y82" i="4" s="1"/>
  <c r="Y102" i="4" s="1"/>
  <c r="Y122" i="4" s="1"/>
  <c r="Y142" i="4" s="1"/>
  <c r="Y162" i="4" s="1"/>
  <c r="Y182" i="4" s="1"/>
  <c r="Y202" i="4" s="1"/>
  <c r="Y222" i="4" s="1"/>
  <c r="Y36" i="4"/>
  <c r="Y37" i="4"/>
  <c r="Y57" i="4" s="1"/>
  <c r="Y77" i="4" s="1"/>
  <c r="Y97" i="4" s="1"/>
  <c r="Y117" i="4" s="1"/>
  <c r="Y137" i="4" s="1"/>
  <c r="Y157" i="4" s="1"/>
  <c r="Y177" i="4" s="1"/>
  <c r="Y197" i="4" s="1"/>
  <c r="Y217" i="4" s="1"/>
  <c r="Y237" i="4" s="1"/>
  <c r="Y257" i="4" s="1"/>
  <c r="Y38" i="4"/>
  <c r="Y58" i="4" s="1"/>
  <c r="Y78" i="4" s="1"/>
  <c r="Y98" i="4" s="1"/>
  <c r="Y118" i="4" s="1"/>
  <c r="Y138" i="4" s="1"/>
  <c r="Y158" i="4" s="1"/>
  <c r="Y178" i="4" s="1"/>
  <c r="Y198" i="4" s="1"/>
  <c r="Y218" i="4" s="1"/>
  <c r="Y238" i="4" s="1"/>
  <c r="Y258" i="4" s="1"/>
  <c r="Y39" i="4"/>
  <c r="Y59" i="4" s="1"/>
  <c r="Y79" i="4" s="1"/>
  <c r="Y99" i="4" s="1"/>
  <c r="Y119" i="4" s="1"/>
  <c r="Y139" i="4" s="1"/>
  <c r="Y159" i="4" s="1"/>
  <c r="Y179" i="4" s="1"/>
  <c r="Y199" i="4" s="1"/>
  <c r="Y219" i="4" s="1"/>
  <c r="Y239" i="4" s="1"/>
  <c r="Y259" i="4" s="1"/>
  <c r="Y40" i="4"/>
  <c r="Y41" i="4"/>
  <c r="Y61" i="4" s="1"/>
  <c r="Y81" i="4" s="1"/>
  <c r="Y101" i="4" s="1"/>
  <c r="Y121" i="4" s="1"/>
  <c r="Y141" i="4" s="1"/>
  <c r="Y161" i="4" s="1"/>
  <c r="Y181" i="4" s="1"/>
  <c r="Y201" i="4" s="1"/>
  <c r="Y221" i="4" s="1"/>
  <c r="Y45" i="4"/>
  <c r="Y65" i="4" s="1"/>
  <c r="Y85" i="4" s="1"/>
  <c r="Y105" i="4" s="1"/>
  <c r="Y125" i="4" s="1"/>
  <c r="Y145" i="4" s="1"/>
  <c r="Y165" i="4" s="1"/>
  <c r="Y185" i="4" s="1"/>
  <c r="Y205" i="4" s="1"/>
  <c r="Y225" i="4" s="1"/>
  <c r="Y53" i="4"/>
  <c r="Y73" i="4" s="1"/>
  <c r="Y93" i="4" s="1"/>
  <c r="Y113" i="4" s="1"/>
  <c r="Y133" i="4" s="1"/>
  <c r="Y153" i="4" s="1"/>
  <c r="Y173" i="4" s="1"/>
  <c r="Y193" i="4" s="1"/>
  <c r="Y213" i="4" s="1"/>
  <c r="Y233" i="4" s="1"/>
  <c r="Y253" i="4" s="1"/>
  <c r="Y56" i="4"/>
  <c r="Y76" i="4" s="1"/>
  <c r="Y96" i="4" s="1"/>
  <c r="Y116" i="4" s="1"/>
  <c r="Y136" i="4" s="1"/>
  <c r="Y156" i="4" s="1"/>
  <c r="Y176" i="4" s="1"/>
  <c r="Y196" i="4" s="1"/>
  <c r="Y216" i="4" s="1"/>
  <c r="Y236" i="4" s="1"/>
  <c r="Y256" i="4" s="1"/>
  <c r="Y60" i="4"/>
  <c r="Y80" i="4" s="1"/>
  <c r="Y100" i="4" s="1"/>
  <c r="Y120" i="4" s="1"/>
  <c r="Y140" i="4" s="1"/>
  <c r="Y160" i="4" s="1"/>
  <c r="Y180" i="4" s="1"/>
  <c r="Y200" i="4" s="1"/>
  <c r="Y220" i="4" s="1"/>
  <c r="Z195" i="5"/>
  <c r="Z196" i="5"/>
  <c r="Z197" i="5"/>
  <c r="Z198" i="5"/>
  <c r="Z199" i="5"/>
  <c r="Z200" i="5"/>
  <c r="Z201" i="5"/>
  <c r="Z202" i="5"/>
  <c r="Z203" i="5"/>
  <c r="Z204" i="5"/>
  <c r="Z205" i="5"/>
  <c r="Z206" i="5"/>
  <c r="Z207" i="5"/>
  <c r="Z208" i="5"/>
  <c r="Z209" i="5"/>
  <c r="Z210" i="5"/>
  <c r="Z211" i="5"/>
  <c r="Z212" i="5"/>
  <c r="Z213" i="5"/>
  <c r="Z214" i="5"/>
  <c r="Z215" i="5"/>
  <c r="Z222" i="5"/>
  <c r="Z216" i="5"/>
  <c r="Z223" i="5"/>
  <c r="Z217" i="5"/>
  <c r="Z218" i="5"/>
  <c r="Z219" i="5"/>
  <c r="Z226" i="5"/>
  <c r="Z220" i="5"/>
  <c r="Z221" i="5"/>
  <c r="Z224" i="5"/>
  <c r="Z225" i="5"/>
  <c r="Z227" i="5"/>
  <c r="Z228" i="5"/>
  <c r="Z229" i="5"/>
  <c r="Z230" i="5"/>
  <c r="Z231" i="5"/>
  <c r="Z232" i="5"/>
  <c r="Z233" i="5"/>
  <c r="Z234" i="5"/>
  <c r="Z235" i="5"/>
  <c r="Z236" i="5"/>
  <c r="Z237" i="5"/>
  <c r="Z238" i="5"/>
  <c r="Z239" i="5"/>
  <c r="Z240" i="5"/>
  <c r="Z241" i="5"/>
  <c r="Z242" i="5"/>
  <c r="Z243" i="5"/>
  <c r="Z244" i="5"/>
  <c r="Z245" i="5"/>
  <c r="Z246" i="5"/>
  <c r="Z247" i="5"/>
  <c r="Z248" i="5"/>
  <c r="Z249" i="5"/>
  <c r="Z250" i="5"/>
  <c r="Z251" i="5"/>
  <c r="Z252" i="5"/>
  <c r="Z253" i="5"/>
  <c r="Z254" i="5"/>
  <c r="Z255" i="5"/>
  <c r="Z256" i="5"/>
  <c r="Z257" i="5"/>
  <c r="Y195" i="5"/>
  <c r="Y196" i="5"/>
  <c r="Y197" i="5"/>
  <c r="Y198" i="5"/>
  <c r="Y199" i="5"/>
  <c r="Y200" i="5"/>
  <c r="Y201" i="5"/>
  <c r="Y202" i="5"/>
  <c r="Y203" i="5"/>
  <c r="Y204" i="5"/>
  <c r="Y205" i="5"/>
  <c r="Y206" i="5"/>
  <c r="Y207" i="5"/>
  <c r="Y208" i="5"/>
  <c r="Y209" i="5"/>
  <c r="Y210" i="5"/>
  <c r="Y211" i="5"/>
  <c r="Y212" i="5"/>
  <c r="Y213" i="5"/>
  <c r="Y220" i="5"/>
  <c r="Y214" i="5"/>
  <c r="Y215" i="5"/>
  <c r="Y216" i="5"/>
  <c r="Y223" i="5"/>
  <c r="Y217" i="5"/>
  <c r="Y224" i="5"/>
  <c r="Y218" i="5"/>
  <c r="Y219" i="5"/>
  <c r="Y221" i="5"/>
  <c r="Y222" i="5"/>
  <c r="Y225" i="5"/>
  <c r="Y226" i="5"/>
  <c r="Y227" i="5"/>
  <c r="Y228" i="5"/>
  <c r="Y229" i="5"/>
  <c r="Y230" i="5"/>
  <c r="Y231" i="5"/>
  <c r="Y232" i="5"/>
  <c r="Y233" i="5"/>
  <c r="Y234" i="5"/>
  <c r="Y235" i="5"/>
  <c r="Y236" i="5"/>
  <c r="Y237" i="5"/>
  <c r="Y238" i="5"/>
  <c r="Y239" i="5"/>
  <c r="Y240" i="5"/>
  <c r="Y241" i="5"/>
  <c r="Y242" i="5"/>
  <c r="Y243" i="5"/>
  <c r="Y244" i="5"/>
  <c r="Y245" i="5"/>
  <c r="Y246" i="5"/>
  <c r="Y247" i="5"/>
  <c r="Y248" i="5"/>
  <c r="Y249" i="5"/>
  <c r="Y250" i="5"/>
  <c r="Y251" i="5"/>
  <c r="Y252" i="5"/>
  <c r="Y253" i="5"/>
  <c r="Y254" i="5"/>
  <c r="Y255" i="5"/>
  <c r="Y256" i="5"/>
  <c r="Y257" i="5"/>
  <c r="Z194" i="5"/>
  <c r="Y194" i="5"/>
  <c r="Z131" i="5"/>
  <c r="Z132" i="5"/>
  <c r="Z133" i="5"/>
  <c r="Z134" i="5"/>
  <c r="Z135" i="5"/>
  <c r="Z136" i="5"/>
  <c r="Z137" i="5"/>
  <c r="Z138" i="5"/>
  <c r="Z139" i="5"/>
  <c r="Z140" i="5"/>
  <c r="Z141" i="5"/>
  <c r="Z142" i="5"/>
  <c r="Z143" i="5"/>
  <c r="Z144" i="5"/>
  <c r="Z145" i="5"/>
  <c r="Z146" i="5"/>
  <c r="Z147" i="5"/>
  <c r="Z148" i="5"/>
  <c r="Z149" i="5"/>
  <c r="Z150" i="5"/>
  <c r="Z151" i="5"/>
  <c r="Z152" i="5"/>
  <c r="Z153"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30"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17" i="5"/>
  <c r="Y118" i="5"/>
  <c r="Y119" i="5"/>
  <c r="Y120" i="5"/>
  <c r="Y121" i="5"/>
  <c r="Y122" i="5"/>
  <c r="Y123" i="5"/>
  <c r="Y124" i="5"/>
  <c r="Y125" i="5"/>
  <c r="Y126" i="5"/>
  <c r="Y127" i="5"/>
  <c r="Y128" i="5"/>
  <c r="Y129" i="5"/>
  <c r="Y66" i="5"/>
  <c r="C34" i="8"/>
  <c r="C28" i="4" s="1"/>
  <c r="C29" i="4"/>
  <c r="C26" i="2"/>
  <c r="C29" i="5"/>
  <c r="B47" i="16" l="1"/>
  <c r="D27" i="16"/>
  <c r="J32" i="17"/>
  <c r="J32" i="18"/>
  <c r="D55" i="19"/>
  <c r="C51" i="18"/>
  <c r="E23" i="15"/>
  <c r="C27" i="16"/>
  <c r="C27" i="17"/>
  <c r="C28" i="18"/>
  <c r="F2" i="15"/>
  <c r="B38" i="15" s="1"/>
  <c r="G51" i="19"/>
  <c r="F55" i="16"/>
  <c r="J13" i="15"/>
  <c r="B27" i="15"/>
  <c r="B23" i="16"/>
  <c r="B27" i="17"/>
  <c r="E23" i="18"/>
  <c r="J32" i="16"/>
  <c r="E51" i="15"/>
  <c r="F55" i="12"/>
  <c r="T222" i="23"/>
  <c r="L267" i="23"/>
  <c r="U42" i="23"/>
  <c r="P40" i="23"/>
  <c r="S37" i="23"/>
  <c r="S277" i="23"/>
  <c r="P260" i="23"/>
  <c r="S257" i="23"/>
  <c r="P220" i="23"/>
  <c r="U222" i="23"/>
  <c r="S197" i="23"/>
  <c r="W197" i="23" s="1"/>
  <c r="P180" i="23"/>
  <c r="V147" i="23"/>
  <c r="U122" i="23"/>
  <c r="U162" i="23"/>
  <c r="L167" i="23"/>
  <c r="V99" i="23"/>
  <c r="U102" i="23"/>
  <c r="L67" i="23"/>
  <c r="W67" i="23" s="1"/>
  <c r="S97" i="23"/>
  <c r="M177" i="23"/>
  <c r="M97" i="23"/>
  <c r="M197" i="23"/>
  <c r="T99" i="23"/>
  <c r="M36" i="23"/>
  <c r="P276" i="23"/>
  <c r="S241" i="23"/>
  <c r="V239" i="23"/>
  <c r="P236" i="23"/>
  <c r="L211" i="23"/>
  <c r="V215" i="23"/>
  <c r="L191" i="23"/>
  <c r="P176" i="23"/>
  <c r="U158" i="23"/>
  <c r="P156" i="23"/>
  <c r="S141" i="23"/>
  <c r="P96" i="23"/>
  <c r="L71" i="23"/>
  <c r="S61" i="23"/>
  <c r="V39" i="23"/>
  <c r="U38" i="23"/>
  <c r="S281" i="23"/>
  <c r="L271" i="23"/>
  <c r="W271" i="23" s="1"/>
  <c r="V263" i="23"/>
  <c r="L231" i="23"/>
  <c r="V227" i="23"/>
  <c r="V203" i="23"/>
  <c r="U198" i="23"/>
  <c r="L171" i="23"/>
  <c r="U138" i="23"/>
  <c r="P136" i="23"/>
  <c r="W136" i="23" s="1"/>
  <c r="S121" i="23"/>
  <c r="U78" i="23"/>
  <c r="P56" i="23"/>
  <c r="L111" i="23"/>
  <c r="W111" i="23" s="1"/>
  <c r="V27" i="23"/>
  <c r="P52" i="23"/>
  <c r="U34" i="23"/>
  <c r="P32" i="23"/>
  <c r="S25" i="23"/>
  <c r="O185" i="23"/>
  <c r="O125" i="23"/>
  <c r="K263" i="23"/>
  <c r="K203" i="23"/>
  <c r="E32" i="12"/>
  <c r="G55" i="12"/>
  <c r="W169" i="23"/>
  <c r="V83" i="23"/>
  <c r="S65" i="23"/>
  <c r="L55" i="23"/>
  <c r="U114" i="23"/>
  <c r="V119" i="23"/>
  <c r="S145" i="23"/>
  <c r="U154" i="23"/>
  <c r="S165" i="23"/>
  <c r="L175" i="23"/>
  <c r="S185" i="23"/>
  <c r="S225" i="23"/>
  <c r="L215" i="23"/>
  <c r="L255" i="23"/>
  <c r="L275" i="23"/>
  <c r="V283" i="23"/>
  <c r="V87" i="23"/>
  <c r="W87" i="23" s="1"/>
  <c r="P80" i="23"/>
  <c r="U82" i="23"/>
  <c r="V135" i="23"/>
  <c r="P120" i="23"/>
  <c r="L147" i="23"/>
  <c r="S177" i="23"/>
  <c r="V183" i="23"/>
  <c r="U202" i="23"/>
  <c r="L247" i="23"/>
  <c r="P280" i="23"/>
  <c r="M257" i="23"/>
  <c r="U98" i="23"/>
  <c r="U58" i="23"/>
  <c r="L131" i="23"/>
  <c r="P196" i="23"/>
  <c r="V191" i="23"/>
  <c r="W191" i="23" s="1"/>
  <c r="P216" i="23"/>
  <c r="U258" i="23"/>
  <c r="V275" i="23"/>
  <c r="L27" i="23"/>
  <c r="K75" i="23"/>
  <c r="K135" i="23"/>
  <c r="K81" i="23"/>
  <c r="K281" i="23"/>
  <c r="S32" i="23"/>
  <c r="S272" i="23"/>
  <c r="L282" i="23"/>
  <c r="S252" i="23"/>
  <c r="P225" i="23"/>
  <c r="S232" i="23"/>
  <c r="U227" i="23"/>
  <c r="L182" i="23"/>
  <c r="U147" i="23"/>
  <c r="L142" i="23"/>
  <c r="S132" i="23"/>
  <c r="V118" i="23"/>
  <c r="W118" i="23" s="1"/>
  <c r="U87" i="23"/>
  <c r="S92" i="23"/>
  <c r="L62" i="23"/>
  <c r="V70" i="23"/>
  <c r="W70" i="23" s="1"/>
  <c r="P25" i="23"/>
  <c r="V282" i="23"/>
  <c r="P265" i="23"/>
  <c r="U247" i="23"/>
  <c r="W247" i="23" s="1"/>
  <c r="L222" i="23"/>
  <c r="P205" i="23"/>
  <c r="U167" i="23"/>
  <c r="S172" i="23"/>
  <c r="W172" i="23" s="1"/>
  <c r="U127" i="23"/>
  <c r="P125" i="23"/>
  <c r="S112" i="23"/>
  <c r="V106" i="23"/>
  <c r="U67" i="23"/>
  <c r="P85" i="23"/>
  <c r="S72" i="23"/>
  <c r="V58" i="23"/>
  <c r="W58" i="23" s="1"/>
  <c r="V47" i="23"/>
  <c r="P92" i="23"/>
  <c r="S85" i="23"/>
  <c r="P72" i="23"/>
  <c r="U54" i="23"/>
  <c r="V131" i="23"/>
  <c r="P132" i="23"/>
  <c r="V143" i="23"/>
  <c r="P192" i="23"/>
  <c r="U194" i="23"/>
  <c r="L195" i="23"/>
  <c r="P212" i="23"/>
  <c r="W212" i="23" s="1"/>
  <c r="P232" i="23"/>
  <c r="U234" i="23"/>
  <c r="S265" i="23"/>
  <c r="U274" i="23"/>
  <c r="O99" i="23"/>
  <c r="S57" i="23"/>
  <c r="L87" i="23"/>
  <c r="L107" i="23"/>
  <c r="S117" i="23"/>
  <c r="L127" i="23"/>
  <c r="S157" i="23"/>
  <c r="L187" i="23"/>
  <c r="W187" i="23" s="1"/>
  <c r="V195" i="23"/>
  <c r="S217" i="23"/>
  <c r="U242" i="23"/>
  <c r="U282" i="23"/>
  <c r="W282" i="23" s="1"/>
  <c r="M277" i="23"/>
  <c r="S81" i="23"/>
  <c r="S101" i="23"/>
  <c r="S161" i="23"/>
  <c r="U178" i="23"/>
  <c r="S201" i="23"/>
  <c r="L251" i="23"/>
  <c r="S261" i="23"/>
  <c r="L47" i="23"/>
  <c r="L32" i="23"/>
  <c r="L52" i="23"/>
  <c r="S44" i="23"/>
  <c r="L34" i="23"/>
  <c r="H214" i="23"/>
  <c r="H74" i="23"/>
  <c r="O233" i="23"/>
  <c r="H54" i="23"/>
  <c r="P27" i="23"/>
  <c r="L40" i="23"/>
  <c r="L281" i="23"/>
  <c r="U248" i="23"/>
  <c r="L221" i="23"/>
  <c r="S211" i="23"/>
  <c r="L181" i="23"/>
  <c r="L201" i="23"/>
  <c r="V145" i="23"/>
  <c r="U148" i="23"/>
  <c r="P146" i="23"/>
  <c r="V121" i="23"/>
  <c r="U68" i="23"/>
  <c r="P66" i="23"/>
  <c r="S51" i="23"/>
  <c r="W51" i="23" s="1"/>
  <c r="V85" i="23"/>
  <c r="V37" i="23"/>
  <c r="S31" i="23"/>
  <c r="P266" i="23"/>
  <c r="P246" i="23"/>
  <c r="U208" i="23"/>
  <c r="S231" i="23"/>
  <c r="U168" i="23"/>
  <c r="W168" i="23" s="1"/>
  <c r="U188" i="23"/>
  <c r="L161" i="23"/>
  <c r="L141" i="23"/>
  <c r="S131" i="23"/>
  <c r="V109" i="23"/>
  <c r="S111" i="23"/>
  <c r="L61" i="23"/>
  <c r="P106" i="23"/>
  <c r="W106" i="23" s="1"/>
  <c r="V73" i="23"/>
  <c r="E55" i="12"/>
  <c r="V59" i="23"/>
  <c r="U94" i="23"/>
  <c r="L95" i="23"/>
  <c r="L75" i="23"/>
  <c r="V95" i="23"/>
  <c r="L155" i="23"/>
  <c r="L135" i="23"/>
  <c r="U134" i="23"/>
  <c r="V155" i="23"/>
  <c r="U174" i="23"/>
  <c r="L235" i="23"/>
  <c r="S245" i="23"/>
  <c r="V63" i="23"/>
  <c r="S77" i="23"/>
  <c r="P100" i="23"/>
  <c r="V111" i="23"/>
  <c r="S137" i="23"/>
  <c r="P140" i="23"/>
  <c r="V159" i="23"/>
  <c r="P200" i="23"/>
  <c r="V207" i="23"/>
  <c r="L227" i="23"/>
  <c r="U262" i="23"/>
  <c r="M157" i="23"/>
  <c r="L91" i="23"/>
  <c r="L151" i="23"/>
  <c r="W151" i="23" s="1"/>
  <c r="U118" i="23"/>
  <c r="S181" i="23"/>
  <c r="U218" i="23"/>
  <c r="U238" i="23"/>
  <c r="P256" i="23"/>
  <c r="K150" i="23"/>
  <c r="P37" i="23"/>
  <c r="T32" i="23"/>
  <c r="J198" i="23"/>
  <c r="J58" i="23"/>
  <c r="J278" i="23"/>
  <c r="J158" i="23"/>
  <c r="T271" i="23"/>
  <c r="T131" i="23"/>
  <c r="H118" i="23"/>
  <c r="H258" i="23"/>
  <c r="O117" i="23"/>
  <c r="U26" i="23"/>
  <c r="W139" i="23"/>
  <c r="W199" i="23"/>
  <c r="W256" i="23"/>
  <c r="W109" i="23"/>
  <c r="W211" i="23"/>
  <c r="W259" i="23"/>
  <c r="W279" i="23"/>
  <c r="W228" i="23"/>
  <c r="W196" i="23"/>
  <c r="W209" i="23"/>
  <c r="W69" i="23"/>
  <c r="W116" i="23"/>
  <c r="W200" i="23"/>
  <c r="W133" i="23"/>
  <c r="W230" i="23"/>
  <c r="W49" i="23"/>
  <c r="J13" i="19"/>
  <c r="C13" i="19" s="1"/>
  <c r="K13" i="18"/>
  <c r="E13" i="18" s="1"/>
  <c r="K13" i="19"/>
  <c r="K13" i="16"/>
  <c r="F23" i="15"/>
  <c r="K15" i="16"/>
  <c r="E23" i="17"/>
  <c r="F23" i="18"/>
  <c r="F2" i="18"/>
  <c r="B38" i="18" s="1"/>
  <c r="C51" i="17"/>
  <c r="C29" i="12"/>
  <c r="C25" i="2"/>
  <c r="B41" i="18"/>
  <c r="K13" i="12"/>
  <c r="C55" i="14"/>
  <c r="F23" i="14"/>
  <c r="F51" i="15"/>
  <c r="F55" i="15"/>
  <c r="G2" i="15"/>
  <c r="K15" i="15"/>
  <c r="C28" i="15"/>
  <c r="C27" i="15"/>
  <c r="E55" i="15"/>
  <c r="G55" i="15"/>
  <c r="D27" i="15"/>
  <c r="B23" i="15"/>
  <c r="B47" i="15"/>
  <c r="C51" i="15"/>
  <c r="C55" i="15"/>
  <c r="J32" i="15"/>
  <c r="G51" i="16"/>
  <c r="E55" i="16"/>
  <c r="G55" i="16"/>
  <c r="F2" i="16"/>
  <c r="C26" i="16"/>
  <c r="B27" i="16"/>
  <c r="C51" i="16"/>
  <c r="C55" i="16"/>
  <c r="G2" i="16"/>
  <c r="F23" i="16"/>
  <c r="C28" i="16"/>
  <c r="E23" i="16"/>
  <c r="D55" i="16"/>
  <c r="E51" i="16"/>
  <c r="F55" i="17"/>
  <c r="D55" i="17"/>
  <c r="C47" i="17"/>
  <c r="K15" i="17"/>
  <c r="B47" i="17"/>
  <c r="G2" i="17"/>
  <c r="D27" i="17"/>
  <c r="G55" i="17"/>
  <c r="E55" i="17"/>
  <c r="F51" i="17"/>
  <c r="F2" i="17"/>
  <c r="B37" i="17" s="1"/>
  <c r="F23" i="17"/>
  <c r="C26" i="17"/>
  <c r="B23" i="17"/>
  <c r="C55" i="17"/>
  <c r="G51" i="17"/>
  <c r="D55" i="18"/>
  <c r="G55" i="18"/>
  <c r="E55" i="18"/>
  <c r="G2" i="18"/>
  <c r="B47" i="18"/>
  <c r="K15" i="18"/>
  <c r="D27" i="18"/>
  <c r="J13" i="18"/>
  <c r="C55" i="18"/>
  <c r="C47" i="18"/>
  <c r="B23" i="18"/>
  <c r="F55" i="18"/>
  <c r="C27" i="18"/>
  <c r="C26" i="18"/>
  <c r="B27" i="18"/>
  <c r="C51" i="19"/>
  <c r="E51" i="19"/>
  <c r="F2" i="19"/>
  <c r="B27" i="19"/>
  <c r="F23" i="19"/>
  <c r="F55" i="19"/>
  <c r="K15" i="19"/>
  <c r="J32" i="19"/>
  <c r="E55" i="19"/>
  <c r="G55" i="19"/>
  <c r="G2" i="19"/>
  <c r="C28" i="19"/>
  <c r="C47" i="19"/>
  <c r="E23" i="19"/>
  <c r="D27" i="19"/>
  <c r="F51" i="19"/>
  <c r="C55" i="19"/>
  <c r="C27" i="19"/>
  <c r="C44" i="16"/>
  <c r="B44" i="16"/>
  <c r="C44" i="18"/>
  <c r="B44" i="18"/>
  <c r="J13" i="16"/>
  <c r="B44" i="14"/>
  <c r="C44" i="14"/>
  <c r="W73" i="23"/>
  <c r="W193" i="23"/>
  <c r="W214" i="23"/>
  <c r="W99" i="23"/>
  <c r="R132" i="23"/>
  <c r="M104" i="23"/>
  <c r="T146" i="23"/>
  <c r="M184" i="23"/>
  <c r="M264" i="23"/>
  <c r="W149" i="23"/>
  <c r="W129" i="23"/>
  <c r="J101" i="23"/>
  <c r="W101" i="23" s="1"/>
  <c r="J83" i="23"/>
  <c r="J163" i="23"/>
  <c r="M63" i="23"/>
  <c r="I62" i="23"/>
  <c r="O198" i="23"/>
  <c r="R273" i="23"/>
  <c r="N184" i="23"/>
  <c r="R153" i="23"/>
  <c r="N64" i="23"/>
  <c r="J284" i="23"/>
  <c r="J264" i="23"/>
  <c r="J244" i="23"/>
  <c r="J184" i="23"/>
  <c r="J164" i="23"/>
  <c r="J124" i="23"/>
  <c r="J64" i="23"/>
  <c r="K244" i="23"/>
  <c r="K44" i="23"/>
  <c r="C44" i="15"/>
  <c r="B44" i="15"/>
  <c r="C44" i="17"/>
  <c r="B44" i="17"/>
  <c r="B44" i="19"/>
  <c r="C44" i="19"/>
  <c r="J13" i="17"/>
  <c r="F13" i="17" s="1"/>
  <c r="J13" i="12"/>
  <c r="B13" i="12" s="1"/>
  <c r="D13" i="12" s="1"/>
  <c r="W208" i="23"/>
  <c r="R237" i="23"/>
  <c r="R177" i="23"/>
  <c r="R198" i="23"/>
  <c r="R138" i="23"/>
  <c r="M206" i="23"/>
  <c r="M266" i="23"/>
  <c r="M186" i="23"/>
  <c r="M106" i="23"/>
  <c r="M246" i="23"/>
  <c r="M146" i="23"/>
  <c r="I242" i="23"/>
  <c r="I182" i="23"/>
  <c r="I122" i="23"/>
  <c r="R272" i="23"/>
  <c r="I222" i="23"/>
  <c r="R152" i="23"/>
  <c r="I82" i="23"/>
  <c r="I42" i="23"/>
  <c r="T246" i="23"/>
  <c r="T186" i="23"/>
  <c r="J123" i="23"/>
  <c r="J43" i="23"/>
  <c r="M243" i="23"/>
  <c r="M183" i="23"/>
  <c r="M143" i="23"/>
  <c r="M203" i="23"/>
  <c r="M163" i="23"/>
  <c r="M83" i="23"/>
  <c r="T205" i="23"/>
  <c r="R112" i="23"/>
  <c r="J261" i="23"/>
  <c r="M46" i="23"/>
  <c r="W46" i="23" s="1"/>
  <c r="T126" i="23"/>
  <c r="J203" i="23"/>
  <c r="J283" i="23"/>
  <c r="K80" i="23"/>
  <c r="M123" i="23"/>
  <c r="M283" i="23"/>
  <c r="I162" i="23"/>
  <c r="I282" i="23"/>
  <c r="M226" i="23"/>
  <c r="R123" i="23"/>
  <c r="R183" i="23"/>
  <c r="R146" i="23"/>
  <c r="R86" i="23"/>
  <c r="W86" i="23" s="1"/>
  <c r="O150" i="23"/>
  <c r="W150" i="23" s="1"/>
  <c r="O210" i="23"/>
  <c r="J57" i="23"/>
  <c r="J237" i="23"/>
  <c r="K39" i="23"/>
  <c r="W39" i="23" s="1"/>
  <c r="K239" i="23"/>
  <c r="W239" i="23" s="1"/>
  <c r="K179" i="23"/>
  <c r="W179" i="23" s="1"/>
  <c r="J260" i="23"/>
  <c r="J180" i="23"/>
  <c r="J120" i="23"/>
  <c r="J60" i="23"/>
  <c r="J240" i="23"/>
  <c r="J160" i="23"/>
  <c r="J100" i="23"/>
  <c r="J40" i="23"/>
  <c r="T29" i="23"/>
  <c r="M207" i="23"/>
  <c r="M127" i="23"/>
  <c r="M107" i="23"/>
  <c r="M267" i="23"/>
  <c r="W267" i="23" s="1"/>
  <c r="M227" i="23"/>
  <c r="M147" i="23"/>
  <c r="H282" i="23"/>
  <c r="H62" i="23"/>
  <c r="N83" i="23"/>
  <c r="N123" i="23"/>
  <c r="N203" i="23"/>
  <c r="W253" i="23"/>
  <c r="M84" i="23"/>
  <c r="M164" i="23"/>
  <c r="M244" i="23"/>
  <c r="W59" i="23"/>
  <c r="J63" i="23"/>
  <c r="J143" i="23"/>
  <c r="J223" i="23"/>
  <c r="M43" i="23"/>
  <c r="M103" i="23"/>
  <c r="T185" i="23"/>
  <c r="W185" i="23" s="1"/>
  <c r="I102" i="23"/>
  <c r="R212" i="23"/>
  <c r="M66" i="23"/>
  <c r="T268" i="23"/>
  <c r="W268" i="23" s="1"/>
  <c r="M38" i="23"/>
  <c r="M218" i="23"/>
  <c r="M138" i="23"/>
  <c r="M58" i="23"/>
  <c r="M278" i="23"/>
  <c r="M178" i="23"/>
  <c r="M118" i="23"/>
  <c r="T60" i="23"/>
  <c r="M237" i="23"/>
  <c r="T159" i="23"/>
  <c r="W159" i="23" s="1"/>
  <c r="M77" i="23"/>
  <c r="M217" i="23"/>
  <c r="M137" i="23"/>
  <c r="M57" i="23"/>
  <c r="M37" i="23"/>
  <c r="T278" i="23"/>
  <c r="T218" i="23"/>
  <c r="T78" i="23"/>
  <c r="Q242" i="23"/>
  <c r="Q102" i="23"/>
  <c r="Q42" i="23"/>
  <c r="Q282" i="23"/>
  <c r="Q82" i="23"/>
  <c r="K174" i="23"/>
  <c r="K114" i="23"/>
  <c r="H254" i="23"/>
  <c r="H194" i="23"/>
  <c r="H134" i="23"/>
  <c r="H114" i="23"/>
  <c r="H234" i="23"/>
  <c r="H174" i="23"/>
  <c r="O113" i="23"/>
  <c r="H94" i="23"/>
  <c r="T153" i="23"/>
  <c r="T273" i="23"/>
  <c r="T213" i="23"/>
  <c r="H236" i="23"/>
  <c r="W236" i="23" s="1"/>
  <c r="H176" i="23"/>
  <c r="W176" i="23" s="1"/>
  <c r="H76" i="23"/>
  <c r="W76" i="23" s="1"/>
  <c r="H276" i="23"/>
  <c r="W276" i="23" s="1"/>
  <c r="H216" i="23"/>
  <c r="H156" i="23"/>
  <c r="H56" i="23"/>
  <c r="W56" i="23" s="1"/>
  <c r="O271" i="23"/>
  <c r="O131" i="23"/>
  <c r="J258" i="23"/>
  <c r="W258" i="23" s="1"/>
  <c r="J178" i="23"/>
  <c r="J118" i="23"/>
  <c r="J38" i="23"/>
  <c r="T251" i="23"/>
  <c r="T191" i="23"/>
  <c r="J98" i="23"/>
  <c r="M88" i="23"/>
  <c r="W88" i="23" s="1"/>
  <c r="M188" i="23"/>
  <c r="T250" i="23"/>
  <c r="W250" i="23" s="1"/>
  <c r="R84" i="23"/>
  <c r="H58" i="23"/>
  <c r="H178" i="23"/>
  <c r="H278" i="23"/>
  <c r="T215" i="23"/>
  <c r="W31" i="23"/>
  <c r="M148" i="23"/>
  <c r="M168" i="23"/>
  <c r="M248" i="23"/>
  <c r="W275" i="23"/>
  <c r="W238" i="23"/>
  <c r="K11" i="18"/>
  <c r="K11" i="15"/>
  <c r="B5" i="15"/>
  <c r="G5" i="15"/>
  <c r="B37" i="15"/>
  <c r="K13" i="17"/>
  <c r="B37" i="12"/>
  <c r="B38" i="12"/>
  <c r="E5" i="16"/>
  <c r="E5" i="17"/>
  <c r="C5" i="18"/>
  <c r="K13" i="15"/>
  <c r="E13" i="15" s="1"/>
  <c r="F32" i="12"/>
  <c r="F32" i="17" s="1"/>
  <c r="W41" i="23"/>
  <c r="W36" i="23"/>
  <c r="W222" i="23"/>
  <c r="Q62" i="23"/>
  <c r="W62" i="23" s="1"/>
  <c r="Q162" i="23"/>
  <c r="O195" i="23"/>
  <c r="W195" i="23" s="1"/>
  <c r="Q262" i="23"/>
  <c r="R63" i="23"/>
  <c r="Q100" i="23"/>
  <c r="Q180" i="23"/>
  <c r="W180" i="23" s="1"/>
  <c r="O257" i="23"/>
  <c r="K42" i="23"/>
  <c r="M26" i="23"/>
  <c r="H44" i="23"/>
  <c r="W44" i="23" s="1"/>
  <c r="O26" i="23"/>
  <c r="B2" i="20"/>
  <c r="C2" i="20" s="1"/>
  <c r="W280" i="23"/>
  <c r="W237" i="23"/>
  <c r="W171" i="23"/>
  <c r="W127" i="23"/>
  <c r="B41" i="19"/>
  <c r="W251" i="23"/>
  <c r="Q142" i="23"/>
  <c r="Q202" i="23"/>
  <c r="O57" i="23"/>
  <c r="Q160" i="23"/>
  <c r="W160" i="23" s="1"/>
  <c r="Q260" i="23"/>
  <c r="W260" i="23" s="1"/>
  <c r="T162" i="23"/>
  <c r="B3" i="20"/>
  <c r="C3" i="20" s="1"/>
  <c r="W210" i="23"/>
  <c r="W216" i="23"/>
  <c r="T165" i="23"/>
  <c r="J144" i="23"/>
  <c r="W144" i="23" s="1"/>
  <c r="T68" i="23"/>
  <c r="W68" i="23" s="1"/>
  <c r="M126" i="23"/>
  <c r="W126" i="23" s="1"/>
  <c r="W90" i="23"/>
  <c r="W79" i="23"/>
  <c r="W119" i="23"/>
  <c r="W219" i="23"/>
  <c r="W269" i="23"/>
  <c r="O75" i="23"/>
  <c r="O135" i="23"/>
  <c r="Q182" i="23"/>
  <c r="H78" i="23"/>
  <c r="H158" i="23"/>
  <c r="K137" i="23"/>
  <c r="W137" i="23" s="1"/>
  <c r="Q60" i="23"/>
  <c r="W60" i="23" s="1"/>
  <c r="Q140" i="23"/>
  <c r="Q240" i="23"/>
  <c r="W240" i="23" s="1"/>
  <c r="W40" i="23"/>
  <c r="W263" i="23"/>
  <c r="W28" i="23"/>
  <c r="W30" i="23"/>
  <c r="W38" i="23"/>
  <c r="W47" i="23"/>
  <c r="W50" i="23"/>
  <c r="W53" i="23"/>
  <c r="W66" i="23"/>
  <c r="W71" i="23"/>
  <c r="W89" i="23"/>
  <c r="W91" i="23"/>
  <c r="W93" i="23"/>
  <c r="W125" i="23"/>
  <c r="W131" i="23"/>
  <c r="W148" i="23"/>
  <c r="C27" i="14"/>
  <c r="E13" i="19"/>
  <c r="D27" i="14"/>
  <c r="K11" i="14"/>
  <c r="B36" i="15"/>
  <c r="B38" i="16"/>
  <c r="G5" i="14"/>
  <c r="C8" i="15"/>
  <c r="C8" i="14"/>
  <c r="G11" i="12"/>
  <c r="C28" i="5"/>
  <c r="K13" i="14"/>
  <c r="C28" i="14"/>
  <c r="C47" i="14"/>
  <c r="E23" i="14"/>
  <c r="G55" i="14"/>
  <c r="B54" i="12"/>
  <c r="B41" i="14"/>
  <c r="C5" i="14"/>
  <c r="B41" i="15"/>
  <c r="C5" i="15"/>
  <c r="B8" i="15"/>
  <c r="J11" i="17"/>
  <c r="B11" i="12"/>
  <c r="D11" i="12" s="1"/>
  <c r="J11" i="14"/>
  <c r="E5" i="14"/>
  <c r="B8" i="14"/>
  <c r="D8" i="14" s="1"/>
  <c r="B5" i="14"/>
  <c r="J11" i="15"/>
  <c r="C11" i="12"/>
  <c r="C13" i="12"/>
  <c r="G13" i="19"/>
  <c r="J32" i="14"/>
  <c r="B47" i="14"/>
  <c r="B23" i="14"/>
  <c r="F51" i="14"/>
  <c r="B37" i="18"/>
  <c r="J13" i="14"/>
  <c r="C26" i="14"/>
  <c r="B27" i="14"/>
  <c r="F2" i="14"/>
  <c r="F55" i="14"/>
  <c r="D55" i="14"/>
  <c r="E29" i="12"/>
  <c r="H29" i="14" s="1"/>
  <c r="G2" i="14"/>
  <c r="E51" i="14"/>
  <c r="B37" i="19"/>
  <c r="C8" i="19"/>
  <c r="B38" i="19"/>
  <c r="K11" i="16"/>
  <c r="E11" i="12"/>
  <c r="F11" i="12"/>
  <c r="B5" i="16"/>
  <c r="J11" i="18"/>
  <c r="B5" i="19"/>
  <c r="G5" i="18"/>
  <c r="E5" i="18"/>
  <c r="B41" i="17"/>
  <c r="K11" i="17"/>
  <c r="K11" i="19"/>
  <c r="C8" i="16"/>
  <c r="B5" i="17"/>
  <c r="B41" i="16"/>
  <c r="B36" i="19"/>
  <c r="B8" i="17"/>
  <c r="G5" i="17"/>
  <c r="E5" i="19"/>
  <c r="C5" i="19"/>
  <c r="B37" i="16"/>
  <c r="B36" i="16"/>
  <c r="G5" i="19"/>
  <c r="J11" i="19"/>
  <c r="B8" i="19"/>
  <c r="C5" i="16"/>
  <c r="C8" i="18"/>
  <c r="B8" i="16"/>
  <c r="J11" i="16"/>
  <c r="C8" i="17"/>
  <c r="B8" i="18"/>
  <c r="C5" i="17"/>
  <c r="Y245" i="4"/>
  <c r="J15" i="18"/>
  <c r="Y241" i="4"/>
  <c r="Y261" i="4" s="1"/>
  <c r="B25" i="4" s="1"/>
  <c r="Y244" i="4"/>
  <c r="J15" i="17"/>
  <c r="J15" i="15"/>
  <c r="Y242" i="4"/>
  <c r="J15" i="14" s="1"/>
  <c r="Y246" i="4"/>
  <c r="J15" i="19"/>
  <c r="G15" i="19" s="1"/>
  <c r="J15" i="16"/>
  <c r="Y243" i="4"/>
  <c r="E13" i="17"/>
  <c r="G13" i="12"/>
  <c r="F13" i="12"/>
  <c r="E13" i="12"/>
  <c r="Y240" i="4"/>
  <c r="Y260" i="4" s="1"/>
  <c r="E32" i="16"/>
  <c r="E32" i="15"/>
  <c r="E32" i="14"/>
  <c r="E32" i="17"/>
  <c r="E32" i="18"/>
  <c r="E32" i="19"/>
  <c r="B13" i="19"/>
  <c r="D13" i="19" s="1"/>
  <c r="B11" i="18"/>
  <c r="D11" i="18" s="1"/>
  <c r="B5" i="20"/>
  <c r="C5" i="20" s="1"/>
  <c r="G51" i="18"/>
  <c r="E51" i="18"/>
  <c r="E55" i="14"/>
  <c r="C51" i="14"/>
  <c r="G221" i="20"/>
  <c r="G51" i="12"/>
  <c r="D6" i="20"/>
  <c r="B4" i="20"/>
  <c r="C4" i="20" s="1"/>
  <c r="I143" i="23"/>
  <c r="H142" i="23"/>
  <c r="W142" i="23" s="1"/>
  <c r="O229" i="23"/>
  <c r="W229" i="23" s="1"/>
  <c r="O29" i="23"/>
  <c r="W29" i="23" s="1"/>
  <c r="R170" i="23"/>
  <c r="W170" i="23" s="1"/>
  <c r="R110" i="23"/>
  <c r="K141" i="23"/>
  <c r="K261" i="23"/>
  <c r="J221" i="23"/>
  <c r="W221" i="23" s="1"/>
  <c r="J161" i="23"/>
  <c r="T108" i="23"/>
  <c r="W108" i="23" s="1"/>
  <c r="J281" i="23"/>
  <c r="W281" i="23" s="1"/>
  <c r="J201" i="23"/>
  <c r="J141" i="23"/>
  <c r="J81" i="23"/>
  <c r="W81" i="23" s="1"/>
  <c r="J241" i="23"/>
  <c r="W241" i="23" s="1"/>
  <c r="J181" i="23"/>
  <c r="J121" i="23"/>
  <c r="W121" i="23" s="1"/>
  <c r="J61" i="23"/>
  <c r="T48" i="23"/>
  <c r="W48" i="23" s="1"/>
  <c r="T188" i="23"/>
  <c r="W188" i="23" s="1"/>
  <c r="T128" i="23"/>
  <c r="T266" i="23"/>
  <c r="T206" i="23"/>
  <c r="W206" i="23" s="1"/>
  <c r="Q274" i="23"/>
  <c r="Q194" i="23"/>
  <c r="Q154" i="23"/>
  <c r="W154" i="23" s="1"/>
  <c r="O83" i="23"/>
  <c r="Q254" i="23"/>
  <c r="Q174" i="23"/>
  <c r="Q74" i="23"/>
  <c r="W74" i="23" s="1"/>
  <c r="Q114" i="23"/>
  <c r="Q34" i="23"/>
  <c r="Q234" i="23"/>
  <c r="Q134" i="23"/>
  <c r="W134" i="23" s="1"/>
  <c r="Q54" i="23"/>
  <c r="I223" i="23"/>
  <c r="W223" i="23" s="1"/>
  <c r="O254" i="23"/>
  <c r="O54" i="23"/>
  <c r="O273" i="23"/>
  <c r="W273" i="23" s="1"/>
  <c r="Q244" i="23"/>
  <c r="W244" i="23" s="1"/>
  <c r="O213" i="23"/>
  <c r="Q124" i="23"/>
  <c r="W124" i="23" s="1"/>
  <c r="Q64" i="23"/>
  <c r="W64" i="23" s="1"/>
  <c r="Q104" i="23"/>
  <c r="W104" i="23" s="1"/>
  <c r="Q284" i="23"/>
  <c r="W284" i="23" s="1"/>
  <c r="Q204" i="23"/>
  <c r="W204" i="23" s="1"/>
  <c r="Q184" i="23"/>
  <c r="W184" i="23" s="1"/>
  <c r="Q164" i="23"/>
  <c r="Q224" i="23"/>
  <c r="O153" i="23"/>
  <c r="Q84" i="23"/>
  <c r="W84" i="23" s="1"/>
  <c r="T234" i="23"/>
  <c r="T174" i="23"/>
  <c r="T114" i="23"/>
  <c r="T254" i="23"/>
  <c r="T54" i="23"/>
  <c r="J255" i="23"/>
  <c r="W255" i="23" s="1"/>
  <c r="T194" i="23"/>
  <c r="J135" i="23"/>
  <c r="W135" i="23" s="1"/>
  <c r="J75" i="23"/>
  <c r="W75" i="23" s="1"/>
  <c r="J235" i="23"/>
  <c r="W235" i="23" s="1"/>
  <c r="J175" i="23"/>
  <c r="W175" i="23" s="1"/>
  <c r="J115" i="23"/>
  <c r="W115" i="23" s="1"/>
  <c r="J55" i="23"/>
  <c r="W55" i="23" s="1"/>
  <c r="J215" i="23"/>
  <c r="J155" i="23"/>
  <c r="J95" i="23"/>
  <c r="W95" i="23" s="1"/>
  <c r="J35" i="23"/>
  <c r="W35" i="23" s="1"/>
  <c r="T33" i="23"/>
  <c r="W33" i="23" s="1"/>
  <c r="K156" i="23"/>
  <c r="K96" i="23"/>
  <c r="W96" i="23" s="1"/>
  <c r="K117" i="23"/>
  <c r="K57" i="23"/>
  <c r="W57" i="23" s="1"/>
  <c r="J257" i="23"/>
  <c r="W257" i="23" s="1"/>
  <c r="J177" i="23"/>
  <c r="W177" i="23" s="1"/>
  <c r="J117" i="23"/>
  <c r="W117" i="23" s="1"/>
  <c r="J37" i="23"/>
  <c r="W37" i="23" s="1"/>
  <c r="J277" i="23"/>
  <c r="W277" i="23" s="1"/>
  <c r="T212" i="23"/>
  <c r="J157" i="23"/>
  <c r="W157" i="23" s="1"/>
  <c r="J97" i="23"/>
  <c r="W97" i="23" s="1"/>
  <c r="T272" i="23"/>
  <c r="J217" i="23"/>
  <c r="W217" i="23" s="1"/>
  <c r="T152" i="23"/>
  <c r="J77" i="23"/>
  <c r="K198" i="23"/>
  <c r="W198" i="23" s="1"/>
  <c r="K138" i="23"/>
  <c r="W138" i="23" s="1"/>
  <c r="K78" i="23"/>
  <c r="W78" i="23" s="1"/>
  <c r="K278" i="23"/>
  <c r="W278" i="23" s="1"/>
  <c r="K158" i="23"/>
  <c r="W158" i="23" s="1"/>
  <c r="K98" i="23"/>
  <c r="W98" i="23" s="1"/>
  <c r="Q52" i="23"/>
  <c r="Q272" i="23"/>
  <c r="Q192" i="23"/>
  <c r="W192" i="23" s="1"/>
  <c r="Q132" i="23"/>
  <c r="O265" i="23"/>
  <c r="W265" i="23" s="1"/>
  <c r="O205" i="23"/>
  <c r="W205" i="23" s="1"/>
  <c r="Q112" i="23"/>
  <c r="W112" i="23" s="1"/>
  <c r="O65" i="23"/>
  <c r="W65" i="23" s="1"/>
  <c r="Q32" i="23"/>
  <c r="Q252" i="23"/>
  <c r="Q232" i="23"/>
  <c r="W232" i="23" s="1"/>
  <c r="Q152" i="23"/>
  <c r="Q72" i="23"/>
  <c r="O145" i="23"/>
  <c r="W145" i="23" s="1"/>
  <c r="O85" i="23"/>
  <c r="W85" i="23" s="1"/>
  <c r="K183" i="23"/>
  <c r="K123" i="23"/>
  <c r="K63" i="23"/>
  <c r="T45" i="23"/>
  <c r="W45" i="23" s="1"/>
  <c r="T245" i="23"/>
  <c r="W245" i="23" s="1"/>
  <c r="K224" i="23"/>
  <c r="K164" i="23"/>
  <c r="R34" i="23"/>
  <c r="O261" i="23"/>
  <c r="O201" i="23"/>
  <c r="O141" i="23"/>
  <c r="R201" i="23"/>
  <c r="R141" i="23"/>
  <c r="K132" i="23"/>
  <c r="K72" i="23"/>
  <c r="K213" i="23"/>
  <c r="K153" i="23"/>
  <c r="T249" i="23"/>
  <c r="W249" i="23" s="1"/>
  <c r="T189" i="23"/>
  <c r="W189" i="23" s="1"/>
  <c r="T227" i="23"/>
  <c r="T167" i="23"/>
  <c r="W167" i="23" s="1"/>
  <c r="T27" i="23"/>
  <c r="T26" i="23"/>
  <c r="W26" i="23" s="1"/>
  <c r="T226" i="23"/>
  <c r="W226" i="23" s="1"/>
  <c r="T166" i="23"/>
  <c r="W166" i="23" s="1"/>
  <c r="R234" i="23"/>
  <c r="R174" i="23"/>
  <c r="N63" i="23"/>
  <c r="O128" i="23"/>
  <c r="W128" i="23" s="1"/>
  <c r="O248" i="23"/>
  <c r="W248" i="23" s="1"/>
  <c r="H242" i="23"/>
  <c r="W242" i="23" s="1"/>
  <c r="H162" i="23"/>
  <c r="H102" i="23"/>
  <c r="W102" i="23" s="1"/>
  <c r="H82" i="23"/>
  <c r="W82" i="23" s="1"/>
  <c r="H202" i="23"/>
  <c r="H42" i="23"/>
  <c r="H262" i="23"/>
  <c r="W262" i="23" s="1"/>
  <c r="O225" i="23"/>
  <c r="W225" i="23" s="1"/>
  <c r="H182" i="23"/>
  <c r="O165" i="23"/>
  <c r="H122" i="23"/>
  <c r="W122" i="23" s="1"/>
  <c r="O25" i="23"/>
  <c r="W25" i="23" s="1"/>
  <c r="I43" i="23"/>
  <c r="W43" i="23" s="1"/>
  <c r="I243" i="23"/>
  <c r="W243" i="23" s="1"/>
  <c r="I183" i="23"/>
  <c r="W183" i="23" s="1"/>
  <c r="I163" i="23"/>
  <c r="W163" i="23" s="1"/>
  <c r="I103" i="23"/>
  <c r="W103" i="23" s="1"/>
  <c r="I203" i="23"/>
  <c r="R173" i="23"/>
  <c r="W173" i="23" s="1"/>
  <c r="R113" i="23"/>
  <c r="W113" i="23" s="1"/>
  <c r="I283" i="23"/>
  <c r="W283" i="23" s="1"/>
  <c r="R233" i="23"/>
  <c r="W233" i="23" s="1"/>
  <c r="I123" i="23"/>
  <c r="W123" i="23" s="1"/>
  <c r="I83" i="23"/>
  <c r="W52" i="23"/>
  <c r="W92" i="23"/>
  <c r="W105" i="23"/>
  <c r="W110" i="23"/>
  <c r="W130" i="23"/>
  <c r="W147" i="23"/>
  <c r="W190" i="23"/>
  <c r="W207" i="23"/>
  <c r="W231" i="23"/>
  <c r="W270" i="23"/>
  <c r="Q80" i="23"/>
  <c r="W80" i="23" s="1"/>
  <c r="Q120" i="23"/>
  <c r="Q220" i="23"/>
  <c r="W220" i="23" s="1"/>
  <c r="F13" i="18" l="1"/>
  <c r="E15" i="15"/>
  <c r="F13" i="19"/>
  <c r="H13" i="19" s="1"/>
  <c r="C13" i="17"/>
  <c r="G13" i="15"/>
  <c r="B36" i="18"/>
  <c r="W203" i="23"/>
  <c r="W165" i="23"/>
  <c r="W42" i="23"/>
  <c r="W162" i="23"/>
  <c r="W227" i="23"/>
  <c r="W156" i="23"/>
  <c r="W155" i="23"/>
  <c r="W266" i="23"/>
  <c r="W61" i="23"/>
  <c r="W140" i="23"/>
  <c r="W94" i="23"/>
  <c r="W107" i="23"/>
  <c r="W182" i="23"/>
  <c r="W202" i="23"/>
  <c r="W252" i="23"/>
  <c r="W77" i="23"/>
  <c r="W215" i="23"/>
  <c r="W161" i="23"/>
  <c r="W120" i="23"/>
  <c r="W27" i="23"/>
  <c r="W32" i="23"/>
  <c r="W274" i="23"/>
  <c r="W181" i="23"/>
  <c r="W143" i="23"/>
  <c r="W153" i="23"/>
  <c r="W152" i="23"/>
  <c r="W178" i="23"/>
  <c r="W218" i="23"/>
  <c r="B54" i="19"/>
  <c r="B54" i="15"/>
  <c r="F13" i="16"/>
  <c r="E11" i="14"/>
  <c r="W213" i="23"/>
  <c r="W100" i="23"/>
  <c r="W186" i="23"/>
  <c r="C13" i="15"/>
  <c r="C13" i="16"/>
  <c r="B13" i="15"/>
  <c r="D13" i="15" s="1"/>
  <c r="B13" i="16"/>
  <c r="D13" i="16" s="1"/>
  <c r="E13" i="16"/>
  <c r="B36" i="17"/>
  <c r="B13" i="17"/>
  <c r="D13" i="17" s="1"/>
  <c r="B38" i="17"/>
  <c r="B54" i="18"/>
  <c r="B54" i="17"/>
  <c r="B54" i="16"/>
  <c r="F32" i="19"/>
  <c r="G32" i="19" s="1"/>
  <c r="F32" i="16"/>
  <c r="F32" i="18"/>
  <c r="G32" i="18"/>
  <c r="F32" i="14"/>
  <c r="B13" i="18"/>
  <c r="D13" i="18" s="1"/>
  <c r="G13" i="18"/>
  <c r="H13" i="18" s="1"/>
  <c r="G13" i="17"/>
  <c r="H13" i="17" s="1"/>
  <c r="C13" i="18"/>
  <c r="G13" i="16"/>
  <c r="H13" i="16" s="1"/>
  <c r="B11" i="15"/>
  <c r="D11" i="15" s="1"/>
  <c r="W246" i="23"/>
  <c r="W83" i="23"/>
  <c r="W132" i="23"/>
  <c r="W224" i="23"/>
  <c r="G32" i="12"/>
  <c r="H33" i="12" s="1"/>
  <c r="F32" i="15"/>
  <c r="G32" i="15" s="1"/>
  <c r="H33" i="15" s="1"/>
  <c r="W146" i="23"/>
  <c r="W264" i="23"/>
  <c r="F13" i="15"/>
  <c r="H13" i="15" s="1"/>
  <c r="G11" i="18"/>
  <c r="F11" i="14"/>
  <c r="C11" i="14"/>
  <c r="C11" i="18"/>
  <c r="C29" i="14"/>
  <c r="B11" i="14"/>
  <c r="D11" i="14" s="1"/>
  <c r="G11" i="14"/>
  <c r="W54" i="23"/>
  <c r="E11" i="18"/>
  <c r="W72" i="23"/>
  <c r="W164" i="23"/>
  <c r="W63" i="23"/>
  <c r="W272" i="23"/>
  <c r="W254" i="23"/>
  <c r="W234" i="23"/>
  <c r="C11" i="16"/>
  <c r="J15" i="12"/>
  <c r="W34" i="23"/>
  <c r="G32" i="14"/>
  <c r="D33" i="14" s="1"/>
  <c r="B15" i="19"/>
  <c r="D15" i="19" s="1"/>
  <c r="F13" i="14"/>
  <c r="G32" i="17"/>
  <c r="H33" i="17" s="1"/>
  <c r="G32" i="16"/>
  <c r="G13" i="14"/>
  <c r="E30" i="12"/>
  <c r="F30" i="12" s="1"/>
  <c r="C13" i="14"/>
  <c r="H30" i="12"/>
  <c r="B54" i="14"/>
  <c r="E15" i="19"/>
  <c r="E13" i="14"/>
  <c r="C29" i="15"/>
  <c r="E29" i="15" s="1"/>
  <c r="E30" i="15" s="1"/>
  <c r="F30" i="15" s="1"/>
  <c r="D8" i="15"/>
  <c r="C11" i="15"/>
  <c r="E11" i="15"/>
  <c r="G11" i="15"/>
  <c r="F11" i="15"/>
  <c r="B36" i="14"/>
  <c r="B37" i="14"/>
  <c r="B38" i="14"/>
  <c r="E29" i="14"/>
  <c r="H30" i="14" s="1"/>
  <c r="H29" i="15" s="1"/>
  <c r="B13" i="14"/>
  <c r="D13" i="14" s="1"/>
  <c r="C29" i="17"/>
  <c r="E29" i="17" s="1"/>
  <c r="E30" i="17" s="1"/>
  <c r="F30" i="17" s="1"/>
  <c r="D8" i="17"/>
  <c r="F11" i="16"/>
  <c r="B11" i="16"/>
  <c r="D11" i="16" s="1"/>
  <c r="G11" i="16"/>
  <c r="E11" i="16"/>
  <c r="D8" i="16"/>
  <c r="C29" i="16"/>
  <c r="E29" i="16" s="1"/>
  <c r="E30" i="16" s="1"/>
  <c r="F30" i="16" s="1"/>
  <c r="D8" i="19"/>
  <c r="C29" i="19"/>
  <c r="E29" i="19" s="1"/>
  <c r="E30" i="19" s="1"/>
  <c r="F30" i="19" s="1"/>
  <c r="F11" i="19"/>
  <c r="G11" i="19"/>
  <c r="B11" i="19"/>
  <c r="D11" i="19" s="1"/>
  <c r="E11" i="19"/>
  <c r="H11" i="12"/>
  <c r="C29" i="18"/>
  <c r="E29" i="18" s="1"/>
  <c r="E30" i="18" s="1"/>
  <c r="F30" i="18" s="1"/>
  <c r="D8" i="18"/>
  <c r="C11" i="19"/>
  <c r="E11" i="17"/>
  <c r="B11" i="17"/>
  <c r="D11" i="17" s="1"/>
  <c r="G11" i="17"/>
  <c r="F11" i="17"/>
  <c r="C11" i="17"/>
  <c r="F11" i="18"/>
  <c r="W114" i="23"/>
  <c r="W261" i="23"/>
  <c r="G222" i="20"/>
  <c r="G51" i="15" s="1"/>
  <c r="G51" i="14"/>
  <c r="C15" i="19"/>
  <c r="F15" i="19"/>
  <c r="G15" i="17"/>
  <c r="C15" i="17"/>
  <c r="B15" i="17"/>
  <c r="D15" i="17" s="1"/>
  <c r="E15" i="17"/>
  <c r="F15" i="17"/>
  <c r="B15" i="18"/>
  <c r="D15" i="18" s="1"/>
  <c r="C15" i="18"/>
  <c r="E15" i="18"/>
  <c r="G15" i="18"/>
  <c r="F15" i="18"/>
  <c r="H33" i="18"/>
  <c r="D33" i="18"/>
  <c r="W174" i="23"/>
  <c r="W194" i="23"/>
  <c r="W141" i="23"/>
  <c r="D7" i="20"/>
  <c r="B6" i="20"/>
  <c r="C6" i="20" s="1"/>
  <c r="D33" i="17"/>
  <c r="D33" i="16"/>
  <c r="H33" i="16"/>
  <c r="H13" i="12"/>
  <c r="G15" i="14"/>
  <c r="B15" i="14"/>
  <c r="D15" i="14" s="1"/>
  <c r="C15" i="14"/>
  <c r="E15" i="14"/>
  <c r="F15" i="14"/>
  <c r="W201" i="23"/>
  <c r="F15" i="16"/>
  <c r="B15" i="16"/>
  <c r="D15" i="16" s="1"/>
  <c r="C15" i="16"/>
  <c r="G15" i="16"/>
  <c r="E15" i="16"/>
  <c r="C15" i="15"/>
  <c r="B15" i="15"/>
  <c r="D15" i="15" s="1"/>
  <c r="G15" i="15"/>
  <c r="F15" i="15"/>
  <c r="C30" i="4"/>
  <c r="C27" i="2"/>
  <c r="C30" i="5"/>
  <c r="H33" i="19" l="1"/>
  <c r="D33" i="19"/>
  <c r="H33" i="14"/>
  <c r="H31" i="12"/>
  <c r="I31" i="12" s="1"/>
  <c r="H31" i="14"/>
  <c r="I31" i="14" s="1"/>
  <c r="H11" i="14"/>
  <c r="D33" i="12"/>
  <c r="F33" i="12" s="1"/>
  <c r="H11" i="18"/>
  <c r="H30" i="15"/>
  <c r="G15" i="12"/>
  <c r="C15" i="12"/>
  <c r="F15" i="12"/>
  <c r="E15" i="12"/>
  <c r="B15" i="12"/>
  <c r="D15" i="12" s="1"/>
  <c r="H15" i="19"/>
  <c r="H13" i="14"/>
  <c r="H11" i="19"/>
  <c r="H11" i="17"/>
  <c r="D33" i="15"/>
  <c r="F33" i="15" s="1"/>
  <c r="E30" i="14"/>
  <c r="F30" i="14" s="1"/>
  <c r="H15" i="15"/>
  <c r="H15" i="16"/>
  <c r="H11" i="15"/>
  <c r="H11" i="16"/>
  <c r="G33" i="18"/>
  <c r="F33" i="18"/>
  <c r="G33" i="14"/>
  <c r="F33" i="14"/>
  <c r="H15" i="14"/>
  <c r="G33" i="17"/>
  <c r="F33" i="17"/>
  <c r="D8" i="20"/>
  <c r="B7" i="20"/>
  <c r="C7" i="20" s="1"/>
  <c r="G33" i="19"/>
  <c r="F33" i="19"/>
  <c r="G33" i="16"/>
  <c r="F33" i="16"/>
  <c r="G33" i="12"/>
  <c r="H15" i="18"/>
  <c r="H15" i="17"/>
  <c r="G33" i="15" l="1"/>
  <c r="H31" i="15"/>
  <c r="I31" i="15" s="1"/>
  <c r="H29" i="16"/>
  <c r="H30" i="16" s="1"/>
  <c r="H31" i="16" s="1"/>
  <c r="H17" i="19"/>
  <c r="D18" i="19" s="1"/>
  <c r="F18" i="19" s="1"/>
  <c r="H17" i="15"/>
  <c r="B17" i="15" s="1"/>
  <c r="K17" i="15" s="1"/>
  <c r="H17" i="14"/>
  <c r="B17" i="14" s="1"/>
  <c r="H15" i="12"/>
  <c r="H17" i="12" s="1"/>
  <c r="H19" i="14" s="1"/>
  <c r="H17" i="18"/>
  <c r="D18" i="18" s="1"/>
  <c r="H17" i="17"/>
  <c r="D18" i="17" s="1"/>
  <c r="H17" i="16"/>
  <c r="B17" i="16" s="1"/>
  <c r="D17" i="16" s="1"/>
  <c r="I31" i="16"/>
  <c r="B8" i="20"/>
  <c r="C8" i="20" s="1"/>
  <c r="D9" i="20"/>
  <c r="J17" i="15"/>
  <c r="B17" i="19" l="1"/>
  <c r="J17" i="19" s="1"/>
  <c r="H29" i="17"/>
  <c r="H30" i="17" s="1"/>
  <c r="H31" i="17" s="1"/>
  <c r="I31" i="17" s="1"/>
  <c r="D17" i="15"/>
  <c r="D18" i="15"/>
  <c r="F18" i="15" s="1"/>
  <c r="H20" i="14"/>
  <c r="D21" i="14" s="1"/>
  <c r="D18" i="14"/>
  <c r="G18" i="14" s="1"/>
  <c r="B17" i="12"/>
  <c r="E25" i="6" s="1"/>
  <c r="H20" i="12"/>
  <c r="D18" i="12"/>
  <c r="B17" i="18"/>
  <c r="K17" i="18" s="1"/>
  <c r="K17" i="16"/>
  <c r="G18" i="19"/>
  <c r="B17" i="17"/>
  <c r="K17" i="17" s="1"/>
  <c r="K17" i="19"/>
  <c r="C17" i="19" s="1"/>
  <c r="J17" i="16"/>
  <c r="D18" i="16"/>
  <c r="G18" i="16" s="1"/>
  <c r="H29" i="18"/>
  <c r="H30" i="18" s="1"/>
  <c r="H31" i="18" s="1"/>
  <c r="H19" i="15"/>
  <c r="H20" i="15" s="1"/>
  <c r="D17" i="14"/>
  <c r="J17" i="14"/>
  <c r="K17" i="14"/>
  <c r="C17" i="15"/>
  <c r="D10" i="20"/>
  <c r="B9" i="20"/>
  <c r="C9" i="20" s="1"/>
  <c r="F18" i="18"/>
  <c r="G18" i="18"/>
  <c r="F18" i="17"/>
  <c r="G18" i="17"/>
  <c r="B20" i="14" l="1"/>
  <c r="D17" i="19"/>
  <c r="G18" i="15"/>
  <c r="C17" i="16"/>
  <c r="F18" i="14"/>
  <c r="D17" i="18"/>
  <c r="G25" i="6"/>
  <c r="F25" i="6"/>
  <c r="J17" i="18"/>
  <c r="C17" i="18" s="1"/>
  <c r="J17" i="12"/>
  <c r="F18" i="12"/>
  <c r="G18" i="12"/>
  <c r="B20" i="12"/>
  <c r="D21" i="12"/>
  <c r="K17" i="12"/>
  <c r="D17" i="12"/>
  <c r="J17" i="17"/>
  <c r="C17" i="17" s="1"/>
  <c r="D17" i="17"/>
  <c r="F18" i="16"/>
  <c r="I31" i="18"/>
  <c r="H29" i="19"/>
  <c r="H30" i="19" s="1"/>
  <c r="D11" i="20"/>
  <c r="B10" i="20"/>
  <c r="C10" i="20" s="1"/>
  <c r="D21" i="15"/>
  <c r="H19" i="16"/>
  <c r="H20" i="16" s="1"/>
  <c r="B20" i="15"/>
  <c r="C17" i="14"/>
  <c r="K20" i="14"/>
  <c r="D20" i="14"/>
  <c r="J20" i="14"/>
  <c r="F21" i="14"/>
  <c r="G21" i="14"/>
  <c r="H31" i="19" l="1"/>
  <c r="I31" i="19" s="1"/>
  <c r="G21" i="12"/>
  <c r="F21" i="12"/>
  <c r="C17" i="12"/>
  <c r="K20" i="12"/>
  <c r="J20" i="12"/>
  <c r="D20" i="12"/>
  <c r="E26" i="6"/>
  <c r="C20" i="14"/>
  <c r="J20" i="15"/>
  <c r="D20" i="15"/>
  <c r="K20" i="15"/>
  <c r="B11" i="20"/>
  <c r="C11" i="20" s="1"/>
  <c r="D12" i="20"/>
  <c r="B20" i="16"/>
  <c r="D21" i="16"/>
  <c r="H19" i="17"/>
  <c r="H20" i="17" s="1"/>
  <c r="G21" i="15"/>
  <c r="F21" i="15"/>
  <c r="C20" i="12" l="1"/>
  <c r="G26" i="6"/>
  <c r="F26" i="6"/>
  <c r="H19" i="18"/>
  <c r="H20" i="18" s="1"/>
  <c r="B20" i="17"/>
  <c r="D21" i="17"/>
  <c r="F21" i="16"/>
  <c r="G21" i="16"/>
  <c r="D20" i="16"/>
  <c r="K20" i="16"/>
  <c r="J20" i="16"/>
  <c r="D13" i="20"/>
  <c r="B12" i="20"/>
  <c r="C12" i="20" s="1"/>
  <c r="C20" i="15"/>
  <c r="C20" i="16" l="1"/>
  <c r="F21" i="17"/>
  <c r="G21" i="17"/>
  <c r="D20" i="17"/>
  <c r="K20" i="17"/>
  <c r="J20" i="17"/>
  <c r="D14" i="20"/>
  <c r="B13" i="20"/>
  <c r="C13" i="20" s="1"/>
  <c r="H19" i="19"/>
  <c r="H20" i="19" s="1"/>
  <c r="B20" i="18"/>
  <c r="D21" i="18"/>
  <c r="F21" i="18" l="1"/>
  <c r="G21" i="18"/>
  <c r="D15" i="20"/>
  <c r="B14" i="20"/>
  <c r="C14" i="20" s="1"/>
  <c r="D21" i="19"/>
  <c r="B20" i="19"/>
  <c r="J20" i="18"/>
  <c r="K20" i="18"/>
  <c r="D20" i="18"/>
  <c r="C20" i="17"/>
  <c r="C20" i="18" l="1"/>
  <c r="B15" i="20"/>
  <c r="C15" i="20" s="1"/>
  <c r="D16" i="20"/>
  <c r="K20" i="19"/>
  <c r="J20" i="19"/>
  <c r="D20" i="19"/>
  <c r="F21" i="19"/>
  <c r="G21" i="19"/>
  <c r="C20" i="19" l="1"/>
  <c r="B16" i="20"/>
  <c r="C16" i="20" s="1"/>
  <c r="D17" i="20"/>
  <c r="D18" i="20" l="1"/>
  <c r="B17" i="20"/>
  <c r="C17" i="20" s="1"/>
  <c r="D19" i="20" l="1"/>
  <c r="B18" i="20"/>
  <c r="C18" i="20" s="1"/>
  <c r="D20" i="20" l="1"/>
  <c r="B19" i="20"/>
  <c r="C19" i="20" s="1"/>
  <c r="D21" i="20" l="1"/>
  <c r="B20" i="20"/>
  <c r="C20" i="20" s="1"/>
  <c r="B21" i="20" l="1"/>
  <c r="C21" i="20" s="1"/>
  <c r="D22" i="20"/>
  <c r="D23" i="20" l="1"/>
  <c r="B22" i="20"/>
  <c r="C22" i="20" s="1"/>
  <c r="D24" i="20" l="1"/>
  <c r="B23" i="20"/>
  <c r="C23" i="20" s="1"/>
  <c r="D25" i="20" l="1"/>
  <c r="B24" i="20"/>
  <c r="C24" i="20" s="1"/>
  <c r="B25" i="20" l="1"/>
  <c r="C25" i="20" s="1"/>
  <c r="D26" i="20"/>
  <c r="D27" i="20" l="1"/>
  <c r="B26" i="20"/>
  <c r="C26" i="20" s="1"/>
  <c r="B27" i="20" l="1"/>
  <c r="C27" i="20" s="1"/>
  <c r="D28" i="20"/>
  <c r="D29" i="20" l="1"/>
  <c r="B28" i="20"/>
  <c r="C28" i="20" s="1"/>
  <c r="B29" i="20" l="1"/>
  <c r="C29" i="20" s="1"/>
  <c r="D30" i="20"/>
  <c r="D31" i="20" l="1"/>
  <c r="B30" i="20"/>
  <c r="C30" i="20" s="1"/>
  <c r="D32" i="20" l="1"/>
  <c r="B31" i="20"/>
  <c r="C31" i="20" s="1"/>
  <c r="D33" i="20" l="1"/>
  <c r="B32" i="20"/>
  <c r="C32" i="20" s="1"/>
  <c r="B33" i="20" l="1"/>
  <c r="C33" i="20" s="1"/>
  <c r="D34" i="20"/>
  <c r="D35" i="20" l="1"/>
  <c r="B34" i="20"/>
  <c r="C34" i="20" s="1"/>
  <c r="D36" i="20" l="1"/>
  <c r="B35" i="20"/>
  <c r="C35" i="20" s="1"/>
  <c r="B36" i="20" l="1"/>
  <c r="C36" i="20" s="1"/>
  <c r="D37" i="20"/>
  <c r="B37" i="20" l="1"/>
  <c r="C37" i="20" s="1"/>
  <c r="D38" i="20"/>
  <c r="D39" i="20" l="1"/>
  <c r="B38" i="20"/>
  <c r="C38" i="20" s="1"/>
  <c r="D40" i="20" l="1"/>
  <c r="B39" i="20"/>
  <c r="C39" i="20" s="1"/>
  <c r="D41" i="20" l="1"/>
  <c r="B40" i="20"/>
  <c r="C40" i="20" s="1"/>
  <c r="B41" i="20" l="1"/>
  <c r="C41" i="20" s="1"/>
  <c r="D42" i="20"/>
  <c r="D43" i="20" l="1"/>
  <c r="B42" i="20"/>
  <c r="C42" i="20" s="1"/>
  <c r="D44" i="20" l="1"/>
  <c r="B43" i="20"/>
  <c r="C43" i="20" s="1"/>
  <c r="D45" i="20" l="1"/>
  <c r="B44" i="20"/>
  <c r="C44" i="20" s="1"/>
  <c r="D46" i="20" l="1"/>
  <c r="B45" i="20"/>
  <c r="C45" i="20" s="1"/>
  <c r="D47" i="20" l="1"/>
  <c r="B46" i="20"/>
  <c r="C46" i="20" s="1"/>
  <c r="B47" i="20" l="1"/>
  <c r="C47" i="20" s="1"/>
  <c r="D48" i="20"/>
  <c r="B48" i="20" l="1"/>
  <c r="C48" i="20" s="1"/>
  <c r="D49" i="20"/>
  <c r="D50" i="20" l="1"/>
  <c r="B49" i="20"/>
  <c r="C49" i="20" s="1"/>
  <c r="D51" i="20" l="1"/>
  <c r="B50" i="20"/>
  <c r="C50" i="20" s="1"/>
  <c r="D52" i="20" l="1"/>
  <c r="B51" i="20"/>
  <c r="C51" i="20" s="1"/>
  <c r="D53" i="20" l="1"/>
  <c r="B52" i="20"/>
  <c r="C52" i="20" s="1"/>
  <c r="D54" i="20" l="1"/>
  <c r="B53" i="20"/>
  <c r="C53" i="20" s="1"/>
  <c r="B54" i="20" l="1"/>
  <c r="C54" i="20" s="1"/>
  <c r="D55" i="20"/>
  <c r="B55" i="20" l="1"/>
  <c r="C55" i="20" s="1"/>
  <c r="D56" i="20"/>
  <c r="D57" i="20" l="1"/>
  <c r="B56" i="20"/>
  <c r="C56" i="20" s="1"/>
  <c r="D58" i="20" l="1"/>
  <c r="B57" i="20"/>
  <c r="C57" i="20" s="1"/>
  <c r="D59" i="20" l="1"/>
  <c r="B58" i="20"/>
  <c r="C58" i="20" s="1"/>
  <c r="D60" i="20" l="1"/>
  <c r="B59" i="20"/>
  <c r="C59" i="20" s="1"/>
  <c r="D61" i="20" l="1"/>
  <c r="B60" i="20"/>
  <c r="C60" i="20" s="1"/>
  <c r="D62" i="20" l="1"/>
  <c r="B61" i="20"/>
  <c r="C61" i="20" s="1"/>
  <c r="D63" i="20" l="1"/>
  <c r="B62" i="20"/>
  <c r="C62" i="20" s="1"/>
  <c r="D64" i="20" l="1"/>
  <c r="B63" i="20"/>
  <c r="C63" i="20" s="1"/>
  <c r="D65" i="20" l="1"/>
  <c r="B64" i="20"/>
  <c r="C64" i="20" s="1"/>
  <c r="B65" i="20" l="1"/>
  <c r="C65" i="20" s="1"/>
  <c r="D66" i="20"/>
  <c r="D67" i="20" l="1"/>
  <c r="B66" i="20"/>
  <c r="C66" i="20" s="1"/>
  <c r="B67" i="20" l="1"/>
  <c r="C67" i="20" s="1"/>
  <c r="D68" i="20"/>
  <c r="B68" i="20" l="1"/>
  <c r="C68" i="20" s="1"/>
  <c r="D69" i="20"/>
  <c r="B69" i="20" l="1"/>
  <c r="C69" i="20" s="1"/>
  <c r="D70" i="20"/>
  <c r="D71" i="20" l="1"/>
  <c r="B70" i="20"/>
  <c r="C70" i="20" s="1"/>
  <c r="B71" i="20" l="1"/>
  <c r="C71" i="20" s="1"/>
  <c r="D72" i="20"/>
  <c r="B72" i="20" l="1"/>
  <c r="C72" i="20" s="1"/>
  <c r="D73" i="20"/>
  <c r="D74" i="20" l="1"/>
  <c r="B73" i="20"/>
  <c r="C73" i="20" s="1"/>
  <c r="D75" i="20" l="1"/>
  <c r="B74" i="20"/>
  <c r="C74" i="20" s="1"/>
  <c r="B75" i="20" l="1"/>
  <c r="C75" i="20" s="1"/>
  <c r="D76" i="20"/>
  <c r="B76" i="20" l="1"/>
  <c r="C76" i="20" s="1"/>
  <c r="D77" i="20"/>
  <c r="D78" i="20" l="1"/>
  <c r="B77" i="20"/>
  <c r="C77" i="20" s="1"/>
  <c r="D79" i="20" l="1"/>
  <c r="B78" i="20"/>
  <c r="C78" i="20" s="1"/>
  <c r="B79" i="20" l="1"/>
  <c r="C79" i="20" s="1"/>
  <c r="D80" i="20"/>
  <c r="B80" i="20" l="1"/>
  <c r="C80" i="20" s="1"/>
  <c r="D81" i="20"/>
  <c r="D82" i="20" l="1"/>
  <c r="B81" i="20"/>
  <c r="C81" i="20" s="1"/>
  <c r="D83" i="20" l="1"/>
  <c r="B82" i="20"/>
  <c r="C82" i="20" s="1"/>
  <c r="B83" i="20" l="1"/>
  <c r="C83" i="20" s="1"/>
  <c r="D84" i="20"/>
  <c r="B84" i="20" l="1"/>
  <c r="C84" i="20" s="1"/>
  <c r="D85" i="20"/>
  <c r="D86" i="20" l="1"/>
  <c r="B85" i="20"/>
  <c r="C85" i="20" s="1"/>
  <c r="D87" i="20" l="1"/>
  <c r="B86" i="20"/>
  <c r="C86" i="20" s="1"/>
  <c r="B87" i="20" l="1"/>
  <c r="C87" i="20" s="1"/>
  <c r="D88" i="20"/>
  <c r="B88" i="20" l="1"/>
  <c r="C88" i="20" s="1"/>
  <c r="D89" i="20"/>
  <c r="D90" i="20" l="1"/>
  <c r="B89" i="20"/>
  <c r="C89" i="20" s="1"/>
  <c r="D91" i="20" l="1"/>
  <c r="B90" i="20"/>
  <c r="C90" i="20" s="1"/>
  <c r="B91" i="20" l="1"/>
  <c r="C91" i="20" s="1"/>
  <c r="D92" i="20"/>
  <c r="B92" i="20" l="1"/>
  <c r="C92" i="20" s="1"/>
  <c r="D93" i="20"/>
  <c r="D94" i="20" l="1"/>
  <c r="B93" i="20"/>
  <c r="C93" i="20" s="1"/>
  <c r="D95" i="20" l="1"/>
  <c r="B94" i="20"/>
  <c r="C94" i="20" s="1"/>
  <c r="B95" i="20" l="1"/>
  <c r="C95" i="20" s="1"/>
  <c r="D96" i="20"/>
  <c r="B96" i="20" l="1"/>
  <c r="C96" i="20" s="1"/>
  <c r="D97" i="20"/>
  <c r="D98" i="20" l="1"/>
  <c r="B97" i="20"/>
  <c r="C97" i="20" s="1"/>
  <c r="D99" i="20" l="1"/>
  <c r="B98" i="20"/>
  <c r="C98" i="20" s="1"/>
  <c r="B99" i="20" l="1"/>
  <c r="C99" i="20" s="1"/>
  <c r="D100" i="20"/>
  <c r="B100" i="20" l="1"/>
  <c r="C100" i="20" s="1"/>
  <c r="D101" i="20"/>
  <c r="D102" i="20" l="1"/>
  <c r="B101" i="20"/>
  <c r="C101" i="20" s="1"/>
  <c r="D103" i="20" l="1"/>
  <c r="B102" i="20"/>
  <c r="C102" i="20" s="1"/>
  <c r="B103" i="20" l="1"/>
  <c r="C103" i="20" s="1"/>
  <c r="D104" i="20"/>
  <c r="B104" i="20" l="1"/>
  <c r="C104" i="20" s="1"/>
  <c r="D105" i="20"/>
  <c r="D106" i="20" l="1"/>
  <c r="B105" i="20"/>
  <c r="C105" i="20" s="1"/>
  <c r="D107" i="20" l="1"/>
  <c r="B106" i="20"/>
  <c r="C106" i="20" s="1"/>
  <c r="B107" i="20" l="1"/>
  <c r="C107" i="20" s="1"/>
  <c r="D108" i="20"/>
  <c r="B108" i="20" l="1"/>
  <c r="C108" i="20" s="1"/>
  <c r="D109" i="20"/>
  <c r="D110" i="20" l="1"/>
  <c r="B109" i="20"/>
  <c r="C109" i="20" s="1"/>
  <c r="D111" i="20" l="1"/>
  <c r="B110" i="20"/>
  <c r="C110" i="20" s="1"/>
  <c r="B111" i="20" l="1"/>
  <c r="C111" i="20" s="1"/>
  <c r="D112" i="20"/>
  <c r="B112" i="20" l="1"/>
  <c r="C112" i="20" s="1"/>
  <c r="D113" i="20"/>
  <c r="D114" i="20" l="1"/>
  <c r="B113" i="20"/>
  <c r="C113" i="20" s="1"/>
  <c r="D115" i="20" l="1"/>
  <c r="B114" i="20"/>
  <c r="C114" i="20" s="1"/>
  <c r="B115" i="20" l="1"/>
  <c r="C115" i="20" s="1"/>
  <c r="D116" i="20"/>
  <c r="B116" i="20" l="1"/>
  <c r="C116" i="20" s="1"/>
  <c r="D117" i="20"/>
  <c r="D118" i="20" l="1"/>
  <c r="B117" i="20"/>
  <c r="C117" i="20" s="1"/>
  <c r="D119" i="20" l="1"/>
  <c r="B118" i="20"/>
  <c r="C118" i="20" s="1"/>
  <c r="B119" i="20" l="1"/>
  <c r="C119" i="20" s="1"/>
  <c r="D120" i="20"/>
  <c r="B120" i="20" l="1"/>
  <c r="C120" i="20" s="1"/>
  <c r="D121" i="20"/>
  <c r="D122" i="20" l="1"/>
  <c r="B121" i="20"/>
  <c r="C121" i="20" s="1"/>
  <c r="D123" i="20" l="1"/>
  <c r="B122" i="20"/>
  <c r="C122" i="20" s="1"/>
  <c r="D124" i="20" l="1"/>
  <c r="B123" i="20"/>
  <c r="C123" i="20" s="1"/>
  <c r="B124" i="20" l="1"/>
  <c r="C124" i="20" s="1"/>
  <c r="D125" i="20"/>
  <c r="D126" i="20" l="1"/>
  <c r="B125" i="20"/>
  <c r="C125" i="20" s="1"/>
  <c r="D127" i="20" l="1"/>
  <c r="B126" i="20"/>
  <c r="C126" i="20" s="1"/>
  <c r="D128" i="20" l="1"/>
  <c r="B127" i="20"/>
  <c r="C127" i="20" s="1"/>
  <c r="B128" i="20" l="1"/>
  <c r="C128" i="20" s="1"/>
  <c r="D129" i="20"/>
  <c r="B129" i="20" l="1"/>
  <c r="C129" i="20" s="1"/>
  <c r="D130" i="20"/>
  <c r="D131" i="20" l="1"/>
  <c r="B130" i="20"/>
  <c r="C130" i="20" s="1"/>
  <c r="B131" i="20" l="1"/>
  <c r="C131" i="20" s="1"/>
  <c r="D132" i="20"/>
  <c r="B132" i="20" l="1"/>
  <c r="C132" i="20" s="1"/>
  <c r="D133" i="20"/>
  <c r="B133" i="20" l="1"/>
  <c r="C133" i="20" s="1"/>
  <c r="D134" i="20"/>
  <c r="D135" i="20" l="1"/>
  <c r="B134" i="20"/>
  <c r="C134" i="20" s="1"/>
  <c r="B135" i="20" l="1"/>
  <c r="C135" i="20" s="1"/>
  <c r="D136" i="20"/>
  <c r="B136" i="20" l="1"/>
  <c r="C136" i="20" s="1"/>
  <c r="D137" i="20"/>
  <c r="D138" i="20" l="1"/>
  <c r="B137" i="20"/>
  <c r="C137" i="20" s="1"/>
  <c r="D139" i="20" l="1"/>
  <c r="B138" i="20"/>
  <c r="C138" i="20" s="1"/>
  <c r="D140" i="20" l="1"/>
  <c r="B139" i="20"/>
  <c r="C139" i="20" s="1"/>
  <c r="B140" i="20" l="1"/>
  <c r="C140" i="20" s="1"/>
  <c r="D141" i="20"/>
  <c r="D142" i="20" l="1"/>
  <c r="B141" i="20"/>
  <c r="C141" i="20" s="1"/>
  <c r="D143" i="20" l="1"/>
  <c r="B142" i="20"/>
  <c r="C142" i="20" s="1"/>
  <c r="D144" i="20" l="1"/>
  <c r="B143" i="20"/>
  <c r="C143" i="20" s="1"/>
  <c r="B144" i="20" l="1"/>
  <c r="C144" i="20" s="1"/>
  <c r="D145" i="20"/>
  <c r="B145" i="20" l="1"/>
  <c r="C145" i="20" s="1"/>
  <c r="D146" i="20"/>
  <c r="D147" i="20" l="1"/>
  <c r="B146" i="20"/>
  <c r="C146" i="20" s="1"/>
  <c r="B147" i="20" l="1"/>
  <c r="C147" i="20" s="1"/>
  <c r="D148" i="20"/>
  <c r="B148" i="20" l="1"/>
  <c r="C148" i="20" s="1"/>
  <c r="D149" i="20"/>
  <c r="B149" i="20" l="1"/>
  <c r="C149" i="20" s="1"/>
  <c r="D150" i="20"/>
  <c r="D151" i="20" l="1"/>
  <c r="B150" i="20"/>
  <c r="C150" i="20" s="1"/>
  <c r="B151" i="20" l="1"/>
  <c r="C151" i="20" s="1"/>
  <c r="D152" i="20"/>
  <c r="B152" i="20" l="1"/>
  <c r="C152" i="20" s="1"/>
  <c r="D153" i="20"/>
  <c r="D154" i="20" l="1"/>
  <c r="B153" i="20"/>
  <c r="C153" i="20" s="1"/>
  <c r="D155" i="20" l="1"/>
  <c r="B154" i="20"/>
  <c r="C154" i="20" s="1"/>
  <c r="D156" i="20" l="1"/>
  <c r="B155" i="20"/>
  <c r="C155" i="20" s="1"/>
  <c r="B156" i="20" l="1"/>
  <c r="C156" i="20" s="1"/>
  <c r="D157" i="20"/>
  <c r="D158" i="20" l="1"/>
  <c r="B157" i="20"/>
  <c r="C157" i="20" s="1"/>
  <c r="D159" i="20" l="1"/>
  <c r="B158" i="20"/>
  <c r="C158" i="20" s="1"/>
  <c r="D160" i="20" l="1"/>
  <c r="B159" i="20"/>
  <c r="C159" i="20" s="1"/>
  <c r="B160" i="20" l="1"/>
  <c r="C160" i="20" s="1"/>
  <c r="D161" i="20"/>
  <c r="B161" i="20" l="1"/>
  <c r="C161" i="20" s="1"/>
  <c r="D162" i="20"/>
  <c r="D163" i="20" l="1"/>
  <c r="B162" i="20"/>
  <c r="C162" i="20" s="1"/>
  <c r="B163" i="20" l="1"/>
  <c r="C163" i="20" s="1"/>
  <c r="D164" i="20"/>
  <c r="B164" i="20" l="1"/>
  <c r="C164" i="20" s="1"/>
  <c r="D165" i="20"/>
  <c r="B165" i="20" l="1"/>
  <c r="C165" i="20" s="1"/>
  <c r="D166" i="20"/>
  <c r="D167" i="20" l="1"/>
  <c r="B166" i="20"/>
  <c r="C166" i="20" s="1"/>
  <c r="B167" i="20" l="1"/>
  <c r="C167" i="20" s="1"/>
  <c r="D168" i="20"/>
  <c r="B168" i="20" l="1"/>
  <c r="C168" i="20" s="1"/>
  <c r="D169" i="20"/>
  <c r="D170" i="20" l="1"/>
  <c r="B169" i="20"/>
  <c r="C169" i="20" s="1"/>
  <c r="D171" i="20" l="1"/>
  <c r="B170" i="20"/>
  <c r="C170" i="20" s="1"/>
  <c r="D172" i="20" l="1"/>
  <c r="B171" i="20"/>
  <c r="C171" i="20" s="1"/>
  <c r="B172" i="20" l="1"/>
  <c r="C172" i="20" s="1"/>
  <c r="D173" i="20"/>
  <c r="D174" i="20" l="1"/>
  <c r="B173" i="20"/>
  <c r="C173" i="20" s="1"/>
  <c r="D175" i="20" l="1"/>
  <c r="B174" i="20"/>
  <c r="C174" i="20" s="1"/>
  <c r="B175" i="20" l="1"/>
  <c r="C175" i="20" s="1"/>
  <c r="D176" i="20"/>
  <c r="B176" i="20" l="1"/>
  <c r="C176" i="20" s="1"/>
  <c r="D177" i="20"/>
  <c r="B177" i="20" l="1"/>
  <c r="C177" i="20" s="1"/>
  <c r="D178" i="20"/>
  <c r="D179" i="20" l="1"/>
  <c r="B178" i="20"/>
  <c r="C178" i="20" s="1"/>
  <c r="B179" i="20" l="1"/>
  <c r="C179" i="20" s="1"/>
  <c r="D180" i="20"/>
  <c r="B180" i="20" l="1"/>
  <c r="C180" i="20" s="1"/>
  <c r="D181" i="20"/>
  <c r="B181" i="20" l="1"/>
  <c r="C181" i="20" s="1"/>
  <c r="D182" i="20"/>
  <c r="D183" i="20" l="1"/>
  <c r="B182" i="20"/>
  <c r="C182" i="20" s="1"/>
  <c r="B183" i="20" l="1"/>
  <c r="C183" i="20" s="1"/>
  <c r="D184" i="20"/>
  <c r="B184" i="20" l="1"/>
  <c r="C184" i="20" s="1"/>
  <c r="D185" i="20"/>
  <c r="D186" i="20" l="1"/>
  <c r="B185" i="20"/>
  <c r="C185" i="20" s="1"/>
  <c r="D187" i="20" l="1"/>
  <c r="B186" i="20"/>
  <c r="C186" i="20" s="1"/>
  <c r="D188" i="20" l="1"/>
  <c r="B187" i="20"/>
  <c r="C187" i="20" s="1"/>
  <c r="B188" i="20" l="1"/>
  <c r="C188" i="20" s="1"/>
  <c r="D189" i="20"/>
  <c r="D190" i="20" l="1"/>
  <c r="B189" i="20"/>
  <c r="C189" i="20" s="1"/>
  <c r="D191" i="20" l="1"/>
  <c r="B190" i="20"/>
  <c r="C190" i="20" s="1"/>
  <c r="B191" i="20" l="1"/>
  <c r="C191" i="20" s="1"/>
  <c r="D192" i="20"/>
  <c r="B192" i="20" l="1"/>
  <c r="C192" i="20" s="1"/>
  <c r="D193" i="20"/>
  <c r="D194" i="20" l="1"/>
  <c r="B193" i="20"/>
  <c r="C193" i="20" s="1"/>
  <c r="D195" i="20" l="1"/>
  <c r="B194" i="20"/>
  <c r="C194" i="20" s="1"/>
  <c r="B195" i="20" l="1"/>
  <c r="C195" i="20" s="1"/>
  <c r="D196" i="20"/>
  <c r="B196" i="20" l="1"/>
  <c r="C196" i="20" s="1"/>
  <c r="D197" i="20"/>
  <c r="D198" i="20" l="1"/>
  <c r="B197" i="20"/>
  <c r="C197" i="20" s="1"/>
  <c r="D199" i="20" l="1"/>
  <c r="B198" i="20"/>
  <c r="C198" i="20" s="1"/>
  <c r="B199" i="20" l="1"/>
  <c r="C199" i="20" s="1"/>
  <c r="D200" i="20"/>
  <c r="B200" i="20" l="1"/>
  <c r="C200" i="20" s="1"/>
  <c r="D201" i="20"/>
  <c r="D202" i="20" l="1"/>
  <c r="B201" i="20"/>
  <c r="C201" i="20" s="1"/>
  <c r="D203" i="20" l="1"/>
  <c r="B202" i="20"/>
  <c r="C202" i="20" s="1"/>
  <c r="B203" i="20" l="1"/>
  <c r="C203" i="20" s="1"/>
  <c r="D204" i="20"/>
  <c r="B204" i="20" l="1"/>
  <c r="C204" i="20" s="1"/>
  <c r="D205" i="20"/>
  <c r="D206" i="20" l="1"/>
  <c r="B205" i="20"/>
  <c r="C205" i="20" s="1"/>
  <c r="D207" i="20" l="1"/>
  <c r="B206" i="20"/>
  <c r="C206" i="20" s="1"/>
  <c r="B207" i="20" l="1"/>
  <c r="C207" i="20" s="1"/>
  <c r="D208" i="20"/>
  <c r="B208" i="20" l="1"/>
  <c r="C208" i="20" s="1"/>
  <c r="D209" i="20"/>
  <c r="D210" i="20" l="1"/>
  <c r="B209" i="20"/>
  <c r="C209" i="20" s="1"/>
  <c r="D211" i="20" l="1"/>
  <c r="B210" i="20"/>
  <c r="C210" i="20" s="1"/>
  <c r="B211" i="20" l="1"/>
  <c r="C211" i="20" s="1"/>
  <c r="D212" i="20"/>
  <c r="B212" i="20" l="1"/>
  <c r="C212" i="20" s="1"/>
  <c r="D213" i="20"/>
  <c r="D214" i="20" l="1"/>
  <c r="B213" i="20"/>
  <c r="C213" i="20" s="1"/>
  <c r="D215" i="20" l="1"/>
  <c r="B214" i="20"/>
  <c r="C214" i="20" s="1"/>
  <c r="B215" i="20" l="1"/>
  <c r="C215" i="20" s="1"/>
  <c r="D216" i="20"/>
  <c r="B216" i="20" l="1"/>
  <c r="C216" i="20" s="1"/>
  <c r="D217" i="20"/>
  <c r="D218" i="20" l="1"/>
  <c r="B217" i="20"/>
  <c r="C217" i="20" s="1"/>
  <c r="D219" i="20" l="1"/>
  <c r="B218" i="20"/>
  <c r="C218" i="20" s="1"/>
  <c r="B219" i="20" l="1"/>
  <c r="C219" i="20" s="1"/>
  <c r="D220" i="20"/>
  <c r="D221" i="20" l="1"/>
  <c r="B220" i="20"/>
  <c r="C220" i="20" s="1"/>
  <c r="D222" i="20" l="1"/>
  <c r="B221" i="20"/>
  <c r="C221" i="20" s="1"/>
  <c r="B222" i="20" l="1"/>
  <c r="C222" i="20" s="1"/>
  <c r="D223" i="20"/>
  <c r="B223" i="20" l="1"/>
  <c r="C223" i="20" s="1"/>
  <c r="D224" i="20"/>
  <c r="D225" i="20" l="1"/>
  <c r="B224" i="20"/>
  <c r="C224" i="20" s="1"/>
  <c r="D226" i="20" l="1"/>
  <c r="B225" i="20"/>
  <c r="C225" i="20" s="1"/>
  <c r="B226" i="20" l="1"/>
  <c r="C226" i="20" s="1"/>
  <c r="D227" i="20"/>
  <c r="B227" i="20" l="1"/>
  <c r="C227" i="20" s="1"/>
  <c r="D228" i="20"/>
  <c r="D229" i="20" l="1"/>
  <c r="B228" i="20"/>
  <c r="C228" i="20" s="1"/>
  <c r="D230" i="20" l="1"/>
  <c r="B229" i="20"/>
  <c r="C229" i="20" s="1"/>
  <c r="B230" i="20" l="1"/>
  <c r="C230" i="20" s="1"/>
  <c r="D231" i="20"/>
  <c r="B231" i="20" l="1"/>
  <c r="C231" i="20" s="1"/>
  <c r="D232" i="20"/>
  <c r="D233" i="20" l="1"/>
  <c r="B232" i="20"/>
  <c r="C232" i="20" s="1"/>
  <c r="D234" i="20" l="1"/>
  <c r="B233" i="20"/>
  <c r="C233" i="20" s="1"/>
  <c r="B234" i="20" l="1"/>
  <c r="C234" i="20" s="1"/>
  <c r="D235" i="20"/>
  <c r="B235" i="20" l="1"/>
  <c r="C235" i="20" s="1"/>
  <c r="D236" i="20"/>
  <c r="D237" i="20" l="1"/>
  <c r="B236" i="20"/>
  <c r="C236" i="20" s="1"/>
  <c r="D238" i="20" l="1"/>
  <c r="B237" i="20"/>
  <c r="C237" i="20" s="1"/>
  <c r="B238" i="20" l="1"/>
  <c r="C238" i="20" s="1"/>
  <c r="D239" i="20"/>
  <c r="B239" i="20" l="1"/>
  <c r="C239" i="20" s="1"/>
  <c r="D240" i="20"/>
  <c r="D241" i="20" l="1"/>
  <c r="B240" i="20"/>
  <c r="C240" i="20" s="1"/>
  <c r="D242" i="20" l="1"/>
  <c r="B241" i="20"/>
  <c r="C241" i="20" s="1"/>
  <c r="D243" i="20" l="1"/>
  <c r="B242" i="20"/>
  <c r="C242" i="20" s="1"/>
  <c r="B243" i="20" l="1"/>
  <c r="C243" i="20" s="1"/>
  <c r="D244" i="20"/>
  <c r="B244" i="20" l="1"/>
  <c r="C244" i="20" s="1"/>
  <c r="D245" i="20"/>
  <c r="D246" i="20" l="1"/>
  <c r="B245" i="20"/>
  <c r="C245" i="20" s="1"/>
  <c r="D247" i="20" l="1"/>
  <c r="B246" i="20"/>
  <c r="C246" i="20" s="1"/>
  <c r="B247" i="20" l="1"/>
  <c r="C247" i="20" s="1"/>
  <c r="D248" i="20"/>
  <c r="B248" i="20" l="1"/>
  <c r="C248" i="20" s="1"/>
  <c r="D249" i="20"/>
  <c r="D250" i="20" l="1"/>
  <c r="B249" i="20"/>
  <c r="C249" i="20" s="1"/>
  <c r="D251" i="20" l="1"/>
  <c r="B250" i="20"/>
  <c r="C250" i="20" s="1"/>
  <c r="B251" i="20" l="1"/>
  <c r="C251" i="20" s="1"/>
  <c r="D252" i="20"/>
  <c r="B252" i="20" l="1"/>
  <c r="C252" i="20" s="1"/>
  <c r="D253" i="20"/>
  <c r="D254" i="20" l="1"/>
  <c r="B253" i="20"/>
  <c r="C253" i="20" s="1"/>
  <c r="D255" i="20" l="1"/>
  <c r="D51" i="12" s="1"/>
  <c r="H51" i="12" s="1"/>
  <c r="B50" i="12" s="1"/>
  <c r="B254" i="20"/>
  <c r="C254" i="20" s="1"/>
  <c r="B255" i="20" l="1"/>
  <c r="C255" i="20" s="1"/>
  <c r="D256" i="20"/>
  <c r="D51" i="14" s="1"/>
  <c r="H51" i="14" s="1"/>
  <c r="B50" i="14" s="1"/>
  <c r="B256" i="20" l="1"/>
  <c r="C256" i="20" s="1"/>
  <c r="D257" i="20"/>
  <c r="D51" i="15" s="1"/>
  <c r="H51" i="15" s="1"/>
  <c r="B50" i="15" s="1"/>
  <c r="D258" i="20" l="1"/>
  <c r="D51" i="16" s="1"/>
  <c r="H51" i="16" s="1"/>
  <c r="B50" i="16" s="1"/>
  <c r="B257" i="20"/>
  <c r="C257" i="20" s="1"/>
  <c r="D259" i="20" l="1"/>
  <c r="D51" i="17" s="1"/>
  <c r="H51" i="17" s="1"/>
  <c r="B50" i="17" s="1"/>
  <c r="B258" i="20"/>
  <c r="C258" i="20" s="1"/>
  <c r="B259" i="20" l="1"/>
  <c r="C259" i="20" s="1"/>
  <c r="D260" i="20"/>
  <c r="D51" i="18" s="1"/>
  <c r="H51" i="18" s="1"/>
  <c r="B50" i="18" s="1"/>
  <c r="D261" i="20" l="1"/>
  <c r="B260" i="20"/>
  <c r="C260" i="20" s="1"/>
  <c r="B261" i="20" l="1"/>
  <c r="C261" i="20" s="1"/>
  <c r="D51" i="19"/>
  <c r="H51" i="19" s="1"/>
  <c r="B50" i="19" s="1"/>
</calcChain>
</file>

<file path=xl/sharedStrings.xml><?xml version="1.0" encoding="utf-8"?>
<sst xmlns="http://schemas.openxmlformats.org/spreadsheetml/2006/main" count="1513" uniqueCount="1016">
  <si>
    <t>月</t>
    <rPh sb="0" eb="1">
      <t>ツキ</t>
    </rPh>
    <phoneticPr fontId="1"/>
  </si>
  <si>
    <t>日</t>
    <rPh sb="0" eb="1">
      <t>ヒ</t>
    </rPh>
    <phoneticPr fontId="1"/>
  </si>
  <si>
    <t>KIN</t>
    <phoneticPr fontId="1"/>
  </si>
  <si>
    <t>tone</t>
    <phoneticPr fontId="1"/>
  </si>
  <si>
    <t>Seal</t>
    <phoneticPr fontId="1"/>
  </si>
  <si>
    <t>プラズマ</t>
    <phoneticPr fontId="1"/>
  </si>
  <si>
    <t>マントラ</t>
    <phoneticPr fontId="1"/>
  </si>
  <si>
    <t>Heptad Gate</t>
    <phoneticPr fontId="1"/>
  </si>
  <si>
    <t>Time</t>
    <phoneticPr fontId="1"/>
  </si>
  <si>
    <t>time</t>
    <phoneticPr fontId="1"/>
  </si>
  <si>
    <t>space</t>
    <phoneticPr fontId="1"/>
  </si>
  <si>
    <t>synchro</t>
    <phoneticPr fontId="1"/>
  </si>
  <si>
    <t>TFI</t>
    <phoneticPr fontId="1"/>
  </si>
  <si>
    <t>V</t>
    <phoneticPr fontId="1"/>
  </si>
  <si>
    <t>H</t>
    <phoneticPr fontId="1"/>
  </si>
  <si>
    <t>Space</t>
    <phoneticPr fontId="1"/>
  </si>
  <si>
    <t>Synchro</t>
    <phoneticPr fontId="1"/>
  </si>
  <si>
    <t>MCF</t>
    <phoneticPr fontId="1"/>
  </si>
  <si>
    <t>音</t>
    <rPh sb="0" eb="1">
      <t>オト</t>
    </rPh>
    <phoneticPr fontId="1"/>
  </si>
  <si>
    <t>CMCF</t>
    <phoneticPr fontId="1"/>
  </si>
  <si>
    <t>前日累積</t>
    <rPh sb="0" eb="2">
      <t>ゼンジツ</t>
    </rPh>
    <rPh sb="2" eb="4">
      <t>ルイセキ</t>
    </rPh>
    <phoneticPr fontId="1"/>
  </si>
  <si>
    <t>Tonal Value</t>
    <phoneticPr fontId="1"/>
  </si>
  <si>
    <t>Hunab Ku 21</t>
    <phoneticPr fontId="1"/>
  </si>
  <si>
    <t>Week</t>
    <phoneticPr fontId="1"/>
  </si>
  <si>
    <t>13:7</t>
    <phoneticPr fontId="1"/>
  </si>
  <si>
    <t>Parpetual 28-Day</t>
    <phoneticPr fontId="1"/>
  </si>
  <si>
    <t>Harmonic Rune</t>
    <phoneticPr fontId="1"/>
  </si>
  <si>
    <t>MOAP</t>
    <phoneticPr fontId="1"/>
  </si>
  <si>
    <t>Fifth Force Olacle</t>
    <phoneticPr fontId="1"/>
  </si>
  <si>
    <t>運命</t>
    <rPh sb="0" eb="2">
      <t>ウンメイ</t>
    </rPh>
    <phoneticPr fontId="1"/>
  </si>
  <si>
    <t>類似</t>
    <rPh sb="0" eb="2">
      <t>ルイジ</t>
    </rPh>
    <phoneticPr fontId="1"/>
  </si>
  <si>
    <t>反対</t>
    <rPh sb="0" eb="2">
      <t>ハンタイ</t>
    </rPh>
    <phoneticPr fontId="1"/>
  </si>
  <si>
    <t>神秘</t>
    <rPh sb="0" eb="2">
      <t>シンピ</t>
    </rPh>
    <phoneticPr fontId="1"/>
  </si>
  <si>
    <t>ガイド</t>
    <phoneticPr fontId="1"/>
  </si>
  <si>
    <t>計</t>
    <rPh sb="0" eb="1">
      <t>ケイ</t>
    </rPh>
    <phoneticPr fontId="1"/>
  </si>
  <si>
    <t>Fifth Force Seal</t>
    <phoneticPr fontId="1"/>
  </si>
  <si>
    <t>ヘプタッド</t>
    <phoneticPr fontId="1"/>
  </si>
  <si>
    <t>シリオ</t>
    <phoneticPr fontId="1"/>
  </si>
  <si>
    <t>Hraim</t>
    <phoneticPr fontId="1"/>
  </si>
  <si>
    <t>N11,H11</t>
    <phoneticPr fontId="1"/>
  </si>
  <si>
    <t>ｼﾘｳｽβ52ｴﾚﾒﾝﾄ113</t>
    <phoneticPr fontId="1"/>
  </si>
  <si>
    <t>ダリ</t>
    <phoneticPr fontId="1"/>
  </si>
  <si>
    <t>Om</t>
    <phoneticPr fontId="1"/>
  </si>
  <si>
    <t>V11,H2</t>
    <phoneticPr fontId="1"/>
  </si>
  <si>
    <t>αα</t>
    <phoneticPr fontId="1"/>
  </si>
  <si>
    <t>セリ</t>
    <phoneticPr fontId="1"/>
  </si>
  <si>
    <t>Hram</t>
    <phoneticPr fontId="1"/>
  </si>
  <si>
    <t>V11,H5</t>
    <phoneticPr fontId="1"/>
  </si>
  <si>
    <t>αβ</t>
    <phoneticPr fontId="1"/>
  </si>
  <si>
    <t>ガンマ</t>
    <phoneticPr fontId="1"/>
  </si>
  <si>
    <t>Hraha</t>
    <phoneticPr fontId="1"/>
  </si>
  <si>
    <t>V11,H20</t>
    <phoneticPr fontId="1"/>
  </si>
  <si>
    <t>ββ</t>
    <phoneticPr fontId="1"/>
  </si>
  <si>
    <t>カリ</t>
    <phoneticPr fontId="1"/>
  </si>
  <si>
    <t>Hrim</t>
    <phoneticPr fontId="1"/>
  </si>
  <si>
    <t>V11,H17</t>
    <phoneticPr fontId="1"/>
  </si>
  <si>
    <t>βα</t>
    <phoneticPr fontId="1"/>
  </si>
  <si>
    <t>アルファ</t>
    <phoneticPr fontId="1"/>
  </si>
  <si>
    <t>Hraum</t>
    <phoneticPr fontId="1"/>
  </si>
  <si>
    <t>V11,H14</t>
    <phoneticPr fontId="1"/>
  </si>
  <si>
    <t>E</t>
    <phoneticPr fontId="1"/>
  </si>
  <si>
    <t>リミ</t>
    <phoneticPr fontId="1"/>
  </si>
  <si>
    <t>Hrum</t>
    <phoneticPr fontId="1"/>
  </si>
  <si>
    <t>V11,H8</t>
    <phoneticPr fontId="1"/>
  </si>
  <si>
    <t>N</t>
    <phoneticPr fontId="1"/>
  </si>
  <si>
    <t>ド’</t>
    <phoneticPr fontId="1"/>
  </si>
  <si>
    <t>ド</t>
    <phoneticPr fontId="1"/>
  </si>
  <si>
    <t>レ</t>
    <phoneticPr fontId="1"/>
  </si>
  <si>
    <t>ミ</t>
    <phoneticPr fontId="1"/>
  </si>
  <si>
    <t>ファ</t>
    <phoneticPr fontId="1"/>
  </si>
  <si>
    <t>ソ</t>
    <phoneticPr fontId="1"/>
  </si>
  <si>
    <t>ラ</t>
    <phoneticPr fontId="1"/>
  </si>
  <si>
    <t>シ</t>
    <phoneticPr fontId="1"/>
  </si>
  <si>
    <t>108*13</t>
    <phoneticPr fontId="1"/>
  </si>
  <si>
    <t>108*1</t>
    <phoneticPr fontId="1"/>
  </si>
  <si>
    <t>144*2</t>
    <phoneticPr fontId="1"/>
  </si>
  <si>
    <t>216*3</t>
    <phoneticPr fontId="1"/>
  </si>
  <si>
    <t>288*4</t>
    <phoneticPr fontId="1"/>
  </si>
  <si>
    <t>108*5</t>
    <phoneticPr fontId="1"/>
  </si>
  <si>
    <t>144*6</t>
    <phoneticPr fontId="1"/>
  </si>
  <si>
    <t>216*7</t>
    <phoneticPr fontId="1"/>
  </si>
  <si>
    <t>288*8</t>
    <phoneticPr fontId="1"/>
  </si>
  <si>
    <t>108*9</t>
    <phoneticPr fontId="1"/>
  </si>
  <si>
    <t>144*10</t>
    <phoneticPr fontId="1"/>
  </si>
  <si>
    <t>216*11</t>
    <phoneticPr fontId="1"/>
  </si>
  <si>
    <t>288*12</t>
    <phoneticPr fontId="1"/>
  </si>
  <si>
    <t>フェイヒュー</t>
    <phoneticPr fontId="1"/>
  </si>
  <si>
    <t>ウルズ</t>
    <phoneticPr fontId="1"/>
  </si>
  <si>
    <t>スリサズ</t>
    <phoneticPr fontId="1"/>
  </si>
  <si>
    <t>アンスズ</t>
    <phoneticPr fontId="1"/>
  </si>
  <si>
    <t>ライゾ</t>
    <phoneticPr fontId="1"/>
  </si>
  <si>
    <t>カノ</t>
    <phoneticPr fontId="1"/>
  </si>
  <si>
    <t>-</t>
    <phoneticPr fontId="1"/>
  </si>
  <si>
    <t>エワズ</t>
    <phoneticPr fontId="1"/>
  </si>
  <si>
    <t>マンナズ</t>
    <phoneticPr fontId="1"/>
  </si>
  <si>
    <t>ラグス</t>
    <phoneticPr fontId="1"/>
  </si>
  <si>
    <t>イングス</t>
    <phoneticPr fontId="1"/>
  </si>
  <si>
    <t>ザガス</t>
    <phoneticPr fontId="1"/>
  </si>
  <si>
    <t>オシラ</t>
    <phoneticPr fontId="1"/>
  </si>
  <si>
    <t>エイワズ</t>
    <phoneticPr fontId="1"/>
  </si>
  <si>
    <t>パース</t>
    <phoneticPr fontId="1"/>
  </si>
  <si>
    <t>エルハズ</t>
    <phoneticPr fontId="1"/>
  </si>
  <si>
    <t>ソゥエイル</t>
    <phoneticPr fontId="1"/>
  </si>
  <si>
    <t>テイワズ</t>
    <phoneticPr fontId="1"/>
  </si>
  <si>
    <t>ベルカノ</t>
    <phoneticPr fontId="1"/>
  </si>
  <si>
    <t>ゲーボ</t>
    <phoneticPr fontId="1"/>
  </si>
  <si>
    <t>ウンジョー</t>
    <phoneticPr fontId="1"/>
  </si>
  <si>
    <t>ハガラズ</t>
    <phoneticPr fontId="1"/>
  </si>
  <si>
    <t>ナウシズ</t>
    <phoneticPr fontId="1"/>
  </si>
  <si>
    <t>イサ</t>
    <phoneticPr fontId="1"/>
  </si>
  <si>
    <t>ジェラ</t>
    <phoneticPr fontId="1"/>
  </si>
  <si>
    <t>Heptad Path</t>
    <phoneticPr fontId="1"/>
  </si>
  <si>
    <t>Value</t>
    <phoneticPr fontId="1"/>
  </si>
  <si>
    <t>Month</t>
    <phoneticPr fontId="1"/>
  </si>
  <si>
    <t>Day</t>
    <phoneticPr fontId="1"/>
  </si>
  <si>
    <t>M</t>
    <phoneticPr fontId="1"/>
  </si>
  <si>
    <t>D</t>
    <phoneticPr fontId="1"/>
  </si>
  <si>
    <t>b41:d68</t>
    <phoneticPr fontId="1"/>
  </si>
  <si>
    <t>b69:d96</t>
    <phoneticPr fontId="1"/>
  </si>
  <si>
    <t>b97:d124</t>
    <phoneticPr fontId="1"/>
  </si>
  <si>
    <t>b125:d152</t>
    <phoneticPr fontId="1"/>
  </si>
  <si>
    <t>b153:d180</t>
    <phoneticPr fontId="1"/>
  </si>
  <si>
    <t>b181:d208</t>
    <phoneticPr fontId="1"/>
  </si>
  <si>
    <t>b209:d236</t>
    <phoneticPr fontId="1"/>
  </si>
  <si>
    <t>b237:d264</t>
    <phoneticPr fontId="1"/>
  </si>
  <si>
    <t>b265:d292</t>
    <phoneticPr fontId="1"/>
  </si>
  <si>
    <t>b293:d320</t>
    <phoneticPr fontId="1"/>
  </si>
  <si>
    <t>b321:d348</t>
    <phoneticPr fontId="1"/>
  </si>
  <si>
    <t>b349:d376</t>
    <phoneticPr fontId="1"/>
  </si>
  <si>
    <t>b377:d404</t>
    <phoneticPr fontId="1"/>
  </si>
  <si>
    <t>C#</t>
    <phoneticPr fontId="1"/>
  </si>
  <si>
    <t>E♭</t>
    <phoneticPr fontId="1"/>
  </si>
  <si>
    <t>F#</t>
    <phoneticPr fontId="1"/>
  </si>
  <si>
    <t>G#</t>
    <phoneticPr fontId="1"/>
  </si>
  <si>
    <t>V1</t>
    <phoneticPr fontId="1"/>
  </si>
  <si>
    <t>V2</t>
    <phoneticPr fontId="1"/>
  </si>
  <si>
    <t>V3</t>
  </si>
  <si>
    <t>V4</t>
  </si>
  <si>
    <t>V5</t>
  </si>
  <si>
    <t>V6</t>
  </si>
  <si>
    <t>V7</t>
  </si>
  <si>
    <t>V8</t>
  </si>
  <si>
    <t>V9</t>
  </si>
  <si>
    <t>V10</t>
  </si>
  <si>
    <t>V11</t>
  </si>
  <si>
    <t>V12</t>
  </si>
  <si>
    <t>V13</t>
  </si>
  <si>
    <t>V14</t>
  </si>
  <si>
    <t>V15</t>
  </si>
  <si>
    <t>V16</t>
  </si>
  <si>
    <t>V17</t>
  </si>
  <si>
    <t>V18</t>
  </si>
  <si>
    <t>V19</t>
  </si>
  <si>
    <t>V20</t>
  </si>
  <si>
    <t>V21</t>
  </si>
  <si>
    <t>H1</t>
    <phoneticPr fontId="1"/>
  </si>
  <si>
    <t>H2</t>
    <phoneticPr fontId="1"/>
  </si>
  <si>
    <t>H3</t>
  </si>
  <si>
    <t>H4</t>
  </si>
  <si>
    <t>H5</t>
  </si>
  <si>
    <t>H6</t>
  </si>
  <si>
    <t>H7</t>
  </si>
  <si>
    <t>H8</t>
  </si>
  <si>
    <t>H9</t>
  </si>
  <si>
    <t>H10</t>
  </si>
  <si>
    <t>H11</t>
  </si>
  <si>
    <t>H12</t>
  </si>
  <si>
    <t>H13</t>
  </si>
  <si>
    <t>H14</t>
  </si>
  <si>
    <t>H15</t>
  </si>
  <si>
    <t>H16</t>
  </si>
  <si>
    <t>H17</t>
  </si>
  <si>
    <t>H18</t>
  </si>
  <si>
    <t>H19</t>
  </si>
  <si>
    <t>H20</t>
  </si>
  <si>
    <t>H21</t>
  </si>
  <si>
    <t>Syncrho</t>
    <phoneticPr fontId="1"/>
  </si>
  <si>
    <t>Kin</t>
    <phoneticPr fontId="1"/>
  </si>
  <si>
    <t>Syncronic</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</si>
  <si>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</si>
  <si>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</si>
  <si>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</si>
  <si>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</si>
  <si>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</si>
  <si>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</si>
  <si>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</si>
  <si>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</si>
  <si>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</si>
  <si>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</si>
  <si>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</si>
  <si>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</si>
  <si>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</si>
  <si>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Base</t>
    <phoneticPr fontId="1"/>
  </si>
  <si>
    <t>V</t>
  </si>
  <si>
    <t>H</t>
  </si>
  <si>
    <t>CMFC</t>
    <phoneticPr fontId="1"/>
  </si>
  <si>
    <t>kin</t>
    <phoneticPr fontId="1"/>
  </si>
  <si>
    <t>V2,H4</t>
  </si>
  <si>
    <t>V4,H6</t>
  </si>
  <si>
    <t>V17,H4</t>
  </si>
  <si>
    <t>V19,H6</t>
  </si>
  <si>
    <t>V15,H6</t>
  </si>
  <si>
    <t>V13,H4</t>
  </si>
  <si>
    <t>V8,H6</t>
  </si>
  <si>
    <t>V6,H4</t>
  </si>
  <si>
    <t>V6,H2</t>
  </si>
  <si>
    <t>V8,H8</t>
  </si>
  <si>
    <t>V13,H2</t>
  </si>
  <si>
    <t>V15,H8</t>
  </si>
  <si>
    <t>V19,H8</t>
  </si>
  <si>
    <t>V17,H2</t>
  </si>
  <si>
    <t>V4,H8</t>
  </si>
  <si>
    <t>V2,H2</t>
  </si>
  <si>
    <t>V2,H19</t>
  </si>
  <si>
    <t>V4,H13</t>
  </si>
  <si>
    <t>V17,H19</t>
  </si>
  <si>
    <t>V19,H13</t>
  </si>
  <si>
    <t>V15,H13</t>
  </si>
  <si>
    <t>V13,H19</t>
  </si>
  <si>
    <t>V8,H13</t>
  </si>
  <si>
    <t>V6,H19</t>
  </si>
  <si>
    <t>V6,H17</t>
  </si>
  <si>
    <t>V8,H15</t>
  </si>
  <si>
    <t>V13,H17</t>
  </si>
  <si>
    <t>V15,H15</t>
  </si>
  <si>
    <t>V19,H15</t>
  </si>
  <si>
    <t>V17,H17</t>
  </si>
  <si>
    <t>V4,H15</t>
  </si>
  <si>
    <t>V2,H17</t>
  </si>
  <si>
    <t>V2,H15</t>
  </si>
  <si>
    <t>V4,H17</t>
  </si>
  <si>
    <t>V17,H15</t>
  </si>
  <si>
    <t>V19,H17</t>
  </si>
  <si>
    <t>V15,H17</t>
  </si>
  <si>
    <t>V13,H15</t>
  </si>
  <si>
    <t>V8,H17</t>
  </si>
  <si>
    <t>V6,H15</t>
  </si>
  <si>
    <t>V6,H13</t>
  </si>
  <si>
    <t>V8,H19</t>
  </si>
  <si>
    <t>V13,H13</t>
  </si>
  <si>
    <t>V15,H19</t>
  </si>
  <si>
    <t>V19,H19</t>
  </si>
  <si>
    <t>V17,H13</t>
  </si>
  <si>
    <t>V4,H19</t>
  </si>
  <si>
    <t>V2,H13</t>
  </si>
  <si>
    <t>V2,H8</t>
  </si>
  <si>
    <t>V4,H2</t>
  </si>
  <si>
    <t>V17,H8</t>
  </si>
  <si>
    <t>V19,H2</t>
  </si>
  <si>
    <t>V15,H2</t>
  </si>
  <si>
    <t>V13,H8</t>
  </si>
  <si>
    <t>V8,H2</t>
  </si>
  <si>
    <t>V6,H8</t>
  </si>
  <si>
    <t>V6,H6</t>
  </si>
  <si>
    <t>V8,H4</t>
  </si>
  <si>
    <t>V13,H6</t>
  </si>
  <si>
    <t>V15,H4</t>
  </si>
  <si>
    <t>V19,H4</t>
  </si>
  <si>
    <t>V17,H6</t>
  </si>
  <si>
    <t>V4,H4</t>
  </si>
  <si>
    <t>V2,H6</t>
  </si>
  <si>
    <t>V2,H5</t>
  </si>
  <si>
    <t>V4,H7</t>
  </si>
  <si>
    <t>V17,H5</t>
  </si>
  <si>
    <t>V19,H7</t>
  </si>
  <si>
    <t>V15,H7</t>
  </si>
  <si>
    <t>V13,H5</t>
  </si>
  <si>
    <t>V8,H7</t>
  </si>
  <si>
    <t>V6,H5</t>
  </si>
  <si>
    <t>V6,H3</t>
  </si>
  <si>
    <t>V8,H9</t>
  </si>
  <si>
    <t>V13,H3</t>
  </si>
  <si>
    <t>V15,H9</t>
  </si>
  <si>
    <t>V19,H9</t>
  </si>
  <si>
    <t>V17,H3</t>
  </si>
  <si>
    <t>V4,H9</t>
  </si>
  <si>
    <t>V2,H3</t>
  </si>
  <si>
    <t>V2,H20</t>
  </si>
  <si>
    <t>V4,H14</t>
  </si>
  <si>
    <t>V17,H20</t>
  </si>
  <si>
    <t>V19,H14</t>
  </si>
  <si>
    <t>V15,H14</t>
  </si>
  <si>
    <t>V13,H20</t>
  </si>
  <si>
    <t>V8,H14</t>
  </si>
  <si>
    <t>V6,H20</t>
  </si>
  <si>
    <t>V6,H18</t>
  </si>
  <si>
    <t>V8,H16</t>
  </si>
  <si>
    <t>V13,H18</t>
  </si>
  <si>
    <t>V15,H16</t>
  </si>
  <si>
    <t>V19,H16</t>
  </si>
  <si>
    <t>V17,H18</t>
  </si>
  <si>
    <t>V4,H16</t>
  </si>
  <si>
    <t>V2,H18</t>
  </si>
  <si>
    <t>V2,H16</t>
  </si>
  <si>
    <t>V4,H18</t>
  </si>
  <si>
    <t>V17,H16</t>
  </si>
  <si>
    <t>V19,H18</t>
  </si>
  <si>
    <t>V15,H18</t>
  </si>
  <si>
    <t>V13,H16</t>
  </si>
  <si>
    <t>V8,H18</t>
  </si>
  <si>
    <t>V6,H16</t>
  </si>
  <si>
    <t>V6,H14</t>
  </si>
  <si>
    <t>V8,H20</t>
  </si>
  <si>
    <t>V13,H14</t>
  </si>
  <si>
    <t>V15,H20</t>
  </si>
  <si>
    <t>V19,H20</t>
  </si>
  <si>
    <t>V17,H14</t>
  </si>
  <si>
    <t>V4,H20</t>
  </si>
  <si>
    <t>V2,H14</t>
  </si>
  <si>
    <t>V2,H9</t>
  </si>
  <si>
    <t>V4,H3</t>
  </si>
  <si>
    <t>V17,H9</t>
  </si>
  <si>
    <t>V19,H3</t>
  </si>
  <si>
    <t>V15,H3</t>
  </si>
  <si>
    <t>V13,H9</t>
  </si>
  <si>
    <t>V8,H3</t>
  </si>
  <si>
    <t>V6,H9</t>
  </si>
  <si>
    <t>V6,H7</t>
  </si>
  <si>
    <t>V8,H5</t>
  </si>
  <si>
    <t>V13,H7</t>
  </si>
  <si>
    <t>V15,H5</t>
  </si>
  <si>
    <t>V19,H5</t>
  </si>
  <si>
    <t>V17,H7</t>
  </si>
  <si>
    <t>V4,H5</t>
  </si>
  <si>
    <t>V2,H7</t>
  </si>
  <si>
    <t>V3,H5</t>
  </si>
  <si>
    <t>V5,H7</t>
  </si>
  <si>
    <t>V18,H5</t>
  </si>
  <si>
    <t>V20,H7</t>
  </si>
  <si>
    <t>V16,H7</t>
  </si>
  <si>
    <t>V14,H5</t>
  </si>
  <si>
    <t>V9,H7</t>
  </si>
  <si>
    <t>V7,H5</t>
  </si>
  <si>
    <t>V7,H3</t>
  </si>
  <si>
    <t>V9,H9</t>
  </si>
  <si>
    <t>V14,H3</t>
  </si>
  <si>
    <t>V16,H9</t>
  </si>
  <si>
    <t>V20,H9</t>
  </si>
  <si>
    <t>V18,H3</t>
  </si>
  <si>
    <t>V5,H9</t>
  </si>
  <si>
    <t>V3,H3</t>
  </si>
  <si>
    <t>V3,H20</t>
  </si>
  <si>
    <t>V5,H14</t>
  </si>
  <si>
    <t>V18,H20</t>
  </si>
  <si>
    <t>V20,H14</t>
  </si>
  <si>
    <t>V16,H14</t>
  </si>
  <si>
    <t>V14,H20</t>
  </si>
  <si>
    <t>V9,H14</t>
  </si>
  <si>
    <t>V7,H20</t>
  </si>
  <si>
    <t>V7,H18</t>
  </si>
  <si>
    <t>V9,H16</t>
  </si>
  <si>
    <t>V14,H18</t>
  </si>
  <si>
    <t>V16,H16</t>
  </si>
  <si>
    <t>V20,H16</t>
  </si>
  <si>
    <t>V18,H18</t>
  </si>
  <si>
    <t>V5,H16</t>
  </si>
  <si>
    <t>V3,H18</t>
  </si>
  <si>
    <t>V3,H16</t>
  </si>
  <si>
    <t>V5,H18</t>
  </si>
  <si>
    <t>V18,H16</t>
  </si>
  <si>
    <t>V20,H18</t>
  </si>
  <si>
    <t>V16,H18</t>
  </si>
  <si>
    <t>V14,H16</t>
  </si>
  <si>
    <t>V9,H18</t>
  </si>
  <si>
    <t>V7,H16</t>
  </si>
  <si>
    <t>V7,H14</t>
  </si>
  <si>
    <t>V9,H20</t>
  </si>
  <si>
    <t>V14,H14</t>
  </si>
  <si>
    <t>V16,H20</t>
  </si>
  <si>
    <t>V20,H20</t>
  </si>
  <si>
    <t>V18,H14</t>
  </si>
  <si>
    <t>V5,H20</t>
  </si>
  <si>
    <t>V3,H14</t>
  </si>
  <si>
    <t>V3,H9</t>
  </si>
  <si>
    <t>V5,H3</t>
  </si>
  <si>
    <t>V18,H9</t>
  </si>
  <si>
    <t>V20,H3</t>
  </si>
  <si>
    <t>V16,H3</t>
  </si>
  <si>
    <t>V14,H9</t>
  </si>
  <si>
    <t>V9,H3</t>
  </si>
  <si>
    <t>V7,H9</t>
  </si>
  <si>
    <t>V7,H7</t>
  </si>
  <si>
    <t>V9,H5</t>
  </si>
  <si>
    <t>V14,H7</t>
  </si>
  <si>
    <t>V16,H5</t>
  </si>
  <si>
    <t>V20,H5</t>
  </si>
  <si>
    <t>V18,H7</t>
  </si>
  <si>
    <t>V5,H5</t>
  </si>
  <si>
    <t>V3,H7</t>
  </si>
  <si>
    <t>V3,H4</t>
  </si>
  <si>
    <t>V5,H6</t>
  </si>
  <si>
    <t>V18,H4</t>
  </si>
  <si>
    <t>V20,H6</t>
  </si>
  <si>
    <t>V16,H6</t>
  </si>
  <si>
    <t>V14,H4</t>
  </si>
  <si>
    <t>V9,H6</t>
  </si>
  <si>
    <t>V7,H4</t>
  </si>
  <si>
    <t>V7,H2</t>
  </si>
  <si>
    <t>V9,H8</t>
  </si>
  <si>
    <t>V14,H2</t>
  </si>
  <si>
    <t>V16,H8</t>
  </si>
  <si>
    <t>V20,H8</t>
  </si>
  <si>
    <t>V18,H2</t>
  </si>
  <si>
    <t>V5,H8</t>
  </si>
  <si>
    <t>V3,H2</t>
  </si>
  <si>
    <t>V3,H19</t>
  </si>
  <si>
    <t>V5,H13</t>
  </si>
  <si>
    <t>V18,H19</t>
  </si>
  <si>
    <t>V20,H13</t>
  </si>
  <si>
    <t>V16,H13</t>
  </si>
  <si>
    <t>V14,H19</t>
  </si>
  <si>
    <t>V9,H13</t>
  </si>
  <si>
    <t>V7,H19</t>
  </si>
  <si>
    <t>V7,H17</t>
  </si>
  <si>
    <t>V9,H15</t>
  </si>
  <si>
    <t>V14,H17</t>
  </si>
  <si>
    <t>V16,H15</t>
  </si>
  <si>
    <t>V20,H15</t>
  </si>
  <si>
    <t>V18,H17</t>
  </si>
  <si>
    <t>V5,H15</t>
  </si>
  <si>
    <t>V3,H17</t>
  </si>
  <si>
    <t>V3,H15</t>
  </si>
  <si>
    <t>V5,H17</t>
  </si>
  <si>
    <t>V18,H15</t>
  </si>
  <si>
    <t>V20,H17</t>
  </si>
  <si>
    <t>V16,H17</t>
  </si>
  <si>
    <t>V14,H15</t>
  </si>
  <si>
    <t>V9,H17</t>
  </si>
  <si>
    <t>V7,H15</t>
  </si>
  <si>
    <t>V7,H13</t>
  </si>
  <si>
    <t>V9,H19</t>
  </si>
  <si>
    <t>V14,H13</t>
  </si>
  <si>
    <t>V16,H19</t>
  </si>
  <si>
    <t>V20,H19</t>
  </si>
  <si>
    <t>V18,H13</t>
  </si>
  <si>
    <t>V5,H19</t>
  </si>
  <si>
    <t>V3,H13</t>
  </si>
  <si>
    <t>V3,H8</t>
  </si>
  <si>
    <t>V5,H2</t>
  </si>
  <si>
    <t>V18,H8</t>
  </si>
  <si>
    <t>V20,H2</t>
  </si>
  <si>
    <t>V16,H2</t>
  </si>
  <si>
    <t>V14,H8</t>
  </si>
  <si>
    <t>V9,H2</t>
  </si>
  <si>
    <t>V7,H8</t>
  </si>
  <si>
    <t>V7,H6</t>
  </si>
  <si>
    <t>V9,H4</t>
  </si>
  <si>
    <t>V14,H6</t>
  </si>
  <si>
    <t>V16,H4</t>
  </si>
  <si>
    <t>V20,H4</t>
  </si>
  <si>
    <t>V18,H6</t>
  </si>
  <si>
    <t>V5,H4</t>
  </si>
  <si>
    <t>V3,H6</t>
  </si>
  <si>
    <t>V10,H10</t>
  </si>
  <si>
    <t>F.F.</t>
    <phoneticPr fontId="1"/>
  </si>
  <si>
    <t>BMU FF</t>
    <phoneticPr fontId="1"/>
  </si>
  <si>
    <t>Analog</t>
    <phoneticPr fontId="1"/>
  </si>
  <si>
    <t>Antipod</t>
    <phoneticPr fontId="1"/>
  </si>
  <si>
    <t>Mistery</t>
    <phoneticPr fontId="1"/>
  </si>
  <si>
    <t>Guide</t>
    <phoneticPr fontId="1"/>
  </si>
  <si>
    <t>Ana</t>
    <phoneticPr fontId="1"/>
  </si>
  <si>
    <t>Ant</t>
    <phoneticPr fontId="1"/>
  </si>
  <si>
    <t>Mys</t>
    <phoneticPr fontId="1"/>
  </si>
  <si>
    <t>Gui</t>
    <phoneticPr fontId="1"/>
  </si>
  <si>
    <t>※Fの下の数字（プラズマに対応）は日ごとに変更。　　重複データ分は要マイナス調整。</t>
    <rPh sb="3" eb="4">
      <t>シタ</t>
    </rPh>
    <rPh sb="5" eb="7">
      <t>スウジ</t>
    </rPh>
    <rPh sb="13" eb="15">
      <t>タイオウ</t>
    </rPh>
    <rPh sb="17" eb="18">
      <t>ヒ</t>
    </rPh>
    <rPh sb="21" eb="23">
      <t>ヘンコウ</t>
    </rPh>
    <rPh sb="26" eb="28">
      <t>ジュウフク</t>
    </rPh>
    <rPh sb="31" eb="32">
      <t>ブン</t>
    </rPh>
    <rPh sb="33" eb="34">
      <t>ヨウ</t>
    </rPh>
    <rPh sb="38" eb="40">
      <t>チョウセイ</t>
    </rPh>
    <phoneticPr fontId="1"/>
  </si>
  <si>
    <t>No.</t>
    <phoneticPr fontId="1"/>
  </si>
  <si>
    <t>B</t>
    <phoneticPr fontId="1"/>
  </si>
  <si>
    <t>C</t>
    <phoneticPr fontId="1"/>
  </si>
  <si>
    <t>F</t>
    <phoneticPr fontId="1"/>
  </si>
  <si>
    <t>AB</t>
    <phoneticPr fontId="1"/>
  </si>
  <si>
    <t>AC</t>
    <phoneticPr fontId="1"/>
  </si>
  <si>
    <t>AD</t>
    <phoneticPr fontId="1"/>
  </si>
  <si>
    <t>AE</t>
    <phoneticPr fontId="1"/>
  </si>
  <si>
    <t>AF</t>
    <phoneticPr fontId="1"/>
  </si>
  <si>
    <t>BC</t>
    <phoneticPr fontId="1"/>
  </si>
  <si>
    <t>BD</t>
    <phoneticPr fontId="1"/>
  </si>
  <si>
    <t>BE</t>
    <phoneticPr fontId="1"/>
  </si>
  <si>
    <t>BF</t>
    <phoneticPr fontId="1"/>
  </si>
  <si>
    <t>CD</t>
    <phoneticPr fontId="1"/>
  </si>
  <si>
    <t>CE</t>
    <phoneticPr fontId="1"/>
  </si>
  <si>
    <t>CF</t>
    <phoneticPr fontId="1"/>
  </si>
  <si>
    <t>DE</t>
    <phoneticPr fontId="1"/>
  </si>
  <si>
    <t>DF</t>
    <phoneticPr fontId="1"/>
  </si>
  <si>
    <t>EF</t>
    <phoneticPr fontId="1"/>
  </si>
  <si>
    <t>H.P</t>
    <phoneticPr fontId="1"/>
  </si>
  <si>
    <t>Dali</t>
    <phoneticPr fontId="1"/>
  </si>
  <si>
    <t>Seli</t>
    <phoneticPr fontId="1"/>
  </si>
  <si>
    <t>Ganma</t>
    <phoneticPr fontId="1"/>
  </si>
  <si>
    <t>Kali</t>
    <phoneticPr fontId="1"/>
  </si>
  <si>
    <t>Alfa</t>
    <phoneticPr fontId="1"/>
  </si>
  <si>
    <t>Limi</t>
    <phoneticPr fontId="1"/>
  </si>
  <si>
    <t>Sirio</t>
    <phoneticPr fontId="1"/>
  </si>
  <si>
    <t>　　◎　作業手順</t>
    <rPh sb="4" eb="6">
      <t>サギョウ</t>
    </rPh>
    <rPh sb="6" eb="8">
      <t>テジュン</t>
    </rPh>
    <phoneticPr fontId="1"/>
  </si>
  <si>
    <t>A列のNo.を1-3と該当週の対象キン番号とする。</t>
    <rPh sb="1" eb="2">
      <t>レツ</t>
    </rPh>
    <rPh sb="11" eb="13">
      <t>ガイトウ</t>
    </rPh>
    <rPh sb="13" eb="14">
      <t>シュウ</t>
    </rPh>
    <rPh sb="15" eb="17">
      <t>タイショウ</t>
    </rPh>
    <rPh sb="19" eb="21">
      <t>バンゴウ</t>
    </rPh>
    <phoneticPr fontId="1"/>
  </si>
  <si>
    <t>プラズマの値をG25のセルに入力し、対応するキンのデータを読む。</t>
    <rPh sb="5" eb="6">
      <t>アタイ</t>
    </rPh>
    <rPh sb="14" eb="16">
      <t>ニュウリョク</t>
    </rPh>
    <rPh sb="18" eb="20">
      <t>タイオウ</t>
    </rPh>
    <rPh sb="29" eb="30">
      <t>ヨ</t>
    </rPh>
    <phoneticPr fontId="1"/>
  </si>
  <si>
    <t>重複データ分はW列のデータからマイナスする。</t>
    <rPh sb="0" eb="2">
      <t>ジュウフク</t>
    </rPh>
    <rPh sb="5" eb="6">
      <t>ブン</t>
    </rPh>
    <rPh sb="8" eb="9">
      <t>レツ</t>
    </rPh>
    <phoneticPr fontId="1"/>
  </si>
  <si>
    <t>441（シンクロノトロン）エクセル版の使い方</t>
    <rPh sb="17" eb="18">
      <t>バン</t>
    </rPh>
    <rPh sb="19" eb="20">
      <t>ツカ</t>
    </rPh>
    <rPh sb="21" eb="22">
      <t>カタ</t>
    </rPh>
    <phoneticPr fontId="1"/>
  </si>
  <si>
    <t>・13の月の暦の7つのプラズマ別のシート構成です。</t>
    <rPh sb="4" eb="5">
      <t>ツキ</t>
    </rPh>
    <rPh sb="6" eb="7">
      <t>コヨミ</t>
    </rPh>
    <rPh sb="15" eb="16">
      <t>ベツ</t>
    </rPh>
    <rPh sb="20" eb="22">
      <t>コウセイ</t>
    </rPh>
    <phoneticPr fontId="1"/>
  </si>
  <si>
    <t>・基本的にはDaliのシートに週の初日の設定をすることで、その週の結果がDaliからSilioまでの各シートに反映されます。</t>
    <rPh sb="1" eb="4">
      <t>キホンテキ</t>
    </rPh>
    <rPh sb="15" eb="16">
      <t>シュウ</t>
    </rPh>
    <rPh sb="17" eb="19">
      <t>ショニチ</t>
    </rPh>
    <rPh sb="20" eb="22">
      <t>セッテイ</t>
    </rPh>
    <rPh sb="31" eb="32">
      <t>シュウ</t>
    </rPh>
    <rPh sb="33" eb="35">
      <t>ケッカ</t>
    </rPh>
    <rPh sb="50" eb="51">
      <t>カク</t>
    </rPh>
    <rPh sb="55" eb="57">
      <t>ハンエイ</t>
    </rPh>
    <phoneticPr fontId="1"/>
  </si>
  <si>
    <t>（週初めの作業）</t>
    <rPh sb="1" eb="2">
      <t>シュウ</t>
    </rPh>
    <rPh sb="2" eb="3">
      <t>ハジ</t>
    </rPh>
    <rPh sb="5" eb="7">
      <t>サギョウ</t>
    </rPh>
    <phoneticPr fontId="1"/>
  </si>
  <si>
    <t>・DaliのシートのC2はドロップダウンリストから、週の初日の日付を選択します。（例:　第3週＝15）</t>
    <rPh sb="26" eb="27">
      <t>シュウ</t>
    </rPh>
    <rPh sb="28" eb="30">
      <t>ショニチ</t>
    </rPh>
    <rPh sb="31" eb="33">
      <t>ヒヅケ</t>
    </rPh>
    <rPh sb="34" eb="36">
      <t>センタク</t>
    </rPh>
    <rPh sb="41" eb="42">
      <t>レイ</t>
    </rPh>
    <rPh sb="44" eb="45">
      <t>ダイ</t>
    </rPh>
    <rPh sb="46" eb="47">
      <t>シュウ</t>
    </rPh>
    <phoneticPr fontId="1"/>
  </si>
  <si>
    <t>・DaliのシートのD2に、週の初日のKIN番号をアラビア数字で入力します。</t>
    <rPh sb="14" eb="15">
      <t>シュウ</t>
    </rPh>
    <rPh sb="16" eb="18">
      <t>ショニチ</t>
    </rPh>
    <rPh sb="22" eb="24">
      <t>バンゴウ</t>
    </rPh>
    <rPh sb="29" eb="31">
      <t>スウジ</t>
    </rPh>
    <rPh sb="32" eb="34">
      <t>ニュウリョク</t>
    </rPh>
    <phoneticPr fontId="1"/>
  </si>
  <si>
    <t>・DaliのシートのC32に、年の第何週かをアラビア数字で入力します。</t>
    <rPh sb="15" eb="16">
      <t>ネン</t>
    </rPh>
    <rPh sb="17" eb="18">
      <t>ダイ</t>
    </rPh>
    <rPh sb="18" eb="20">
      <t>ナンシュウ</t>
    </rPh>
    <rPh sb="26" eb="28">
      <t>スウジ</t>
    </rPh>
    <rPh sb="29" eb="31">
      <t>ニュウリョク</t>
    </rPh>
    <phoneticPr fontId="1"/>
  </si>
  <si>
    <t>（月初のみの作業）</t>
    <rPh sb="1" eb="3">
      <t>ゲッショ</t>
    </rPh>
    <rPh sb="6" eb="8">
      <t>サギョウ</t>
    </rPh>
    <phoneticPr fontId="1"/>
  </si>
  <si>
    <t>・DaliのシートのB2に、１３の月の暦の「月」をアラビア数字で入力します。（例:　磁気の月＝1）</t>
    <rPh sb="17" eb="18">
      <t>ツキ</t>
    </rPh>
    <rPh sb="19" eb="20">
      <t>コヨミ</t>
    </rPh>
    <rPh sb="22" eb="23">
      <t>ツキ</t>
    </rPh>
    <rPh sb="29" eb="31">
      <t>スウジ</t>
    </rPh>
    <rPh sb="32" eb="34">
      <t>ニュウリョク</t>
    </rPh>
    <rPh sb="39" eb="40">
      <t>レイ</t>
    </rPh>
    <rPh sb="42" eb="44">
      <t>ジキ</t>
    </rPh>
    <rPh sb="45" eb="46">
      <t>ツキ</t>
    </rPh>
    <phoneticPr fontId="1"/>
  </si>
  <si>
    <t>・上記の作業後に、該当するプラズマのシートを参照します。</t>
    <rPh sb="1" eb="3">
      <t>ジョウキ</t>
    </rPh>
    <rPh sb="4" eb="6">
      <t>サギョウ</t>
    </rPh>
    <rPh sb="6" eb="7">
      <t>ノチ</t>
    </rPh>
    <rPh sb="9" eb="11">
      <t>ガイトウ</t>
    </rPh>
    <rPh sb="22" eb="24">
      <t>サンショウ</t>
    </rPh>
    <phoneticPr fontId="1"/>
  </si>
  <si>
    <t>・フナブ・ク２１のヘプタパスには対応できていません。</t>
    <rPh sb="16" eb="18">
      <t>タイオウ</t>
    </rPh>
    <phoneticPr fontId="1"/>
  </si>
  <si>
    <t>・別途、HunabKu21H.Pのシートでチェックしてください。</t>
    <rPh sb="1" eb="3">
      <t>ベット</t>
    </rPh>
    <phoneticPr fontId="1"/>
  </si>
  <si>
    <t xml:space="preserve">0: Pure Mind, sphere, God as beyond form and conceptualization, pure light universe, that which makes advance into the infinite possible. 
</t>
    <phoneticPr fontId="1"/>
  </si>
  <si>
    <t xml:space="preserve">1st Order of 7 - 1: Unity, a unit, 1 kin, God as One, one which is in all number, Fibonacci 1 and 2, V21 H21 first coordinate of unity, initiates first, outermost circuit, 441 matrix
</t>
    <phoneticPr fontId="1"/>
  </si>
  <si>
    <t xml:space="preserve">1st Order of 7 - 2:  Polarity, binary power, basis of all even number, law of alternation, yin and yang, inhalation-exhalation, male-female, night-and-day etc. Fibonacci 3rd sequence
</t>
    <phoneticPr fontId="1"/>
  </si>
  <si>
    <t xml:space="preserve">1st Order of 7 - 3:  Activation, rhythm, triplet factor, law of 3, root of all dynamism and synthesis, first 2-D form - triangle, triangular of 2, Fibonaccci 4th sequence
</t>
    <phoneticPr fontId="1"/>
  </si>
  <si>
    <t xml:space="preserve">1st Order of 7 - 4: Form, measure, 2^2, square and all four cornered forms, definition of space (four primary directions), stages of primary cosmic cycle, harmonic, first 3-D form, tetrahedron 
</t>
    <phoneticPr fontId="1"/>
  </si>
  <si>
    <t xml:space="preserve">1st Order of 7 - 5:  Fifth force, quintessence, pentacle, pentagon (72° of a circle, 73 days of one 365 day ring/year), a chromatic, basis of pentatonic scale, Fibonnaci 5th sequence
</t>
    <phoneticPr fontId="1"/>
  </si>
  <si>
    <t xml:space="preserve">1st order of 7 - 6:  Second platonic solid - Cube (six squares), Hexagon, basis of hexagisimal (count by sixes) code, snowflakes and crystal structures, basis of system of sixes as cosmic ordering principle, two triangles joined = tantric energy, triangular of 3, perfect number: 1+2+3 = 6, 1x 2 x 3 = 6 
</t>
    <phoneticPr fontId="1"/>
  </si>
  <si>
    <t xml:space="preserve">3rd Order of 7 - 15: 5 x 3, triangular of 5, sum of any row in a magic square of 9, reverse frequency = 51 (3 x 17) 51 - 15 = 36 
</t>
    <phoneticPr fontId="1"/>
  </si>
  <si>
    <t xml:space="preserve">2nd Order of 7 - 8:  2 x 4, 2^3, Galactic form and order, octagon, octave (resonant fractal of whole), diatonic scale, basis of 3rd 3-d solid, octahedron Fibannaci 6th sequence
</t>
    <phoneticPr fontId="1"/>
  </si>
  <si>
    <t xml:space="preserve">2nd Order of 7 - 9:  Power number of rhythmic frequency of time - 3^2, universally consistent factors of 9 in decimal code always add to 9 or a multiple of 9, reciprocal = .111111 (see reciprocal of 11), basis of matrix of nine and of interval frequency of all numbers and their reverses as well as triplet series, number of Bolontiku - Nine Lords of Time
</t>
    <phoneticPr fontId="1"/>
  </si>
  <si>
    <t xml:space="preserve">2nd order of 7 - 10:   2 x 5, basis of decimal(increase by powers of ten) code, power of manifestation, triangular of 4, one half of totality (20) 
</t>
    <phoneticPr fontId="1"/>
  </si>
  <si>
    <t xml:space="preserve">2nd Order of 7 - 11: Prime key, mystic frequency, the magician, liberation, decimal analog to vigesimal 21, reciprocal = .090909, with 9 perfect cyclical recombinant, V21-H11 first gate left hand unity, 441 matrix
</t>
    <phoneticPr fontId="1"/>
  </si>
  <si>
    <t xml:space="preserve">2nd Order of 7 - 12:  2 x 6, 4 x 3, organizational form, stasis, root of 144 key sacred formal frequency, 12 = reverse of 21 viz. 12/21 (2012), number of synodic lunations in one solar ring (one lunar year, Muslim calendar), 4th solid, dodecahedron 
</t>
    <phoneticPr fontId="1"/>
  </si>
  <si>
    <t xml:space="preserve">2nd order of 7 - 13:   Prime key, cyclic wholeness, Basis of wavespell, cosmic time fractal, frequency of cosmic time 13 x 20 (totality) = 260 galactic matrix = 13:20 frequency of time as universal factor of synchronization, with 7, basis of cosmic wheel and cosmology of time – 13:7 = 13:20 frequency, reverse of 31, viz. 3113 beginning of 13 baktun cycle, 13^2 = 169, reverse of 961 = 31^2, number of Oxlahuntiku, 13 lords of heavenly order, reciprocal = .076923, chromatic octave, Fibonacci 7th sequence, coordinating frequency first time dimension, cosmic creation
</t>
    <phoneticPr fontId="1"/>
  </si>
  <si>
    <t xml:space="preserve">2nd order of 7 - 14:   2nd order 7, 7 x 2, Wizards knowing – two sevens, one half of moon cycle, 13 + 1 principle of transcendence of time, hence wizard’s timelessness
</t>
    <phoneticPr fontId="1"/>
  </si>
  <si>
    <t xml:space="preserve">3rd Order of 7 - 16: 2 x 8, symphonic harmonic (2 octaves), 4^2, basis of sixteen stages of cube of law, harmonic root frequency
</t>
    <phoneticPr fontId="1"/>
  </si>
  <si>
    <t xml:space="preserve">3rd Order of 7 - 17:  Prime key mystic key, the navigator, Noah, reverse of 71, Sura 71 Noah, 71 - 17 = 54 (9 x 6) 
</t>
    <phoneticPr fontId="1"/>
  </si>
  <si>
    <t xml:space="preserve">3rd Order of 7 - 18:  2 x 9, 3 x 6, frequency of 18 dimensional universe, number of faces on a perfect double terminated crystal, base of tun, katun time count (18 x 20), evolution dimension completed in 2012, reverse of 18 = 81 = 9^2, 81 - 18 = 63, 18 + 81 = 99 (9 x 11)
</t>
    <phoneticPr fontId="1"/>
  </si>
  <si>
    <t xml:space="preserve">3rd Order of 7 - 19: divine prime, Command of God, vigesimal analog of 9, in vigesimal code all multiples of 19 = 19, number of Omega dimension - evolution dimension after 2012, consists of 9 layers (9 x 19 = 171), equivalent of 76th (4 x 19) energy dimension, reverse of 19 = 91 = 7 x 13. 91-19 = 72 (9 x 8)
</t>
    <phoneticPr fontId="1"/>
  </si>
  <si>
    <t xml:space="preserve">3rd order of 7 - 20:   2 x 10, 4 x 5, sum of key recombinants 9 +11, Totality, base of vigesimal system, written 1.0, sum of 13+7, frequency of wheel of the law of  time – basis of 13:20 timing frequency, fifth solid icosahedron
</t>
    <phoneticPr fontId="1"/>
  </si>
  <si>
    <t xml:space="preserve">3rd Order of 7 - 21: Unity of Totality (20 + 1), Hunab Ku, basis of 441 21^2 matrix of the Synchronotron, reverse of 12, written 1.1, analog of decimal 11, in vigesimal code products of 21 are double like those of 11 i.e., 9.9 = 9 x 21 (189) just as 99 = 9 x 11, basis of Hunab Ku 21 heptad program of 7 gates and 20 daily archetypes, triangular of 6, reciprocal = .047619, Fibonacci 8th sequence
</t>
    <phoneticPr fontId="1"/>
  </si>
  <si>
    <t xml:space="preserve">4th order of 7 - 22:   11 x 2, or 9 + 13, sum of 13 heavens and 9 hells or “lower worlds”, as 22/7 = pi
</t>
    <phoneticPr fontId="1"/>
  </si>
  <si>
    <t xml:space="preserve">4th order of 7 - 23:   prime frequency of solar sun spot cycle
</t>
    <phoneticPr fontId="1"/>
  </si>
  <si>
    <t xml:space="preserve">4th Order of 7 - 24: 2 x 12, 3 x 8, 4 x 6 radiant return, complex stable structure, frequency of Velatropa, harmonic root number (242 = 576 = 288 frequency of polar harmonic x 2), 3rd octave
</t>
    <phoneticPr fontId="1"/>
  </si>
  <si>
    <t xml:space="preserve">4th Order of 7 - 25:  Fifth Force, 5^2, frequency of galactic federation, reverse frequency = 52, Sirius code, 52 - 25 = 27
</t>
    <phoneticPr fontId="1"/>
  </si>
  <si>
    <t xml:space="preserve">4th Order of 7 - 26:  2 x 13, Tzolkin fractal, Galactic code, coordinating frequency of the matrix of Cosmic Ascension, second time dimension, fractal of 26,000 year Pleiadian cycle 
</t>
    <phoneticPr fontId="1"/>
  </si>
  <si>
    <t xml:space="preserve">4th Order of 7 - 27: Heart of Nine (9 x 3), 3^3, with 37 prime cyclical recombinant, reciprocal = .037037, reverse of 27 = 72, 8 x 9, 27 + 72 = 99 (9 x 11)
</t>
    <phoneticPr fontId="1"/>
  </si>
  <si>
    <t xml:space="preserve">4th Order of 7 - 28: 4 x 7 harmonic standard, basis of 28 day cycle-13 Moon calendar, harmonic measure of galactic order, number of lunar mansions, third power of 7, triangular of 7 reciprocal = .0357142 (copy cat of 6 x 1/7, 857142)
</t>
    <phoneticPr fontId="1"/>
  </si>
  <si>
    <t xml:space="preserve">5th Order of 7 - 29: Prime key, cosmic constant (harmonic standard +1) 
</t>
    <phoneticPr fontId="1"/>
  </si>
  <si>
    <t xml:space="preserve">5th Order of 7 - 30:  3 x 10, 15 x 2, 5 x 6, stable dynamic, vigesimal 1.10
</t>
    <phoneticPr fontId="1"/>
  </si>
  <si>
    <t xml:space="preserve">5th Order of 7 - 31:  Root prime, first gate of descending unity V11-H1 441 matrix, reverse of 13, maintains consistency in being reverse of 13 in a number of its multiples as well, e.g, 31 x 3 = 93 , reverse = 39 = 3 x 13
</t>
    <phoneticPr fontId="1"/>
  </si>
  <si>
    <t xml:space="preserve">5th Order of 7 - 32:  2 x 16, 8 x 4, crystal frequency (32 symmetry types in crystal order), 6th term in binary order (1, 2, 4, 8, 16, 32), four octaves
</t>
    <phoneticPr fontId="1"/>
  </si>
  <si>
    <t xml:space="preserve">5th Order of 7 - 33: 3 x 11, The Initiate, Initiatic, mystical attainment (highest order in freemasonry), all-seeing eye atop the pyramid, all numbers with 33 factor indicate initiatic power, vigesimal code 1.13 
</t>
    <phoneticPr fontId="1"/>
  </si>
  <si>
    <t xml:space="preserve">5th Order of 7 - 34: 2 x 17, frequency of galactic wizard, reverse = 43 (night seer), 43 - 34 = 9, Fibonacci 9th sequence (21 + 13)
</t>
    <phoneticPr fontId="1"/>
  </si>
  <si>
    <t xml:space="preserve">5th Order of 7 - 35:  5 x 7, fifth force power of cosmic creation reciprocal (= .0285714 fractal of 1/7 x 2, .285714)
</t>
    <phoneticPr fontId="1"/>
  </si>
  <si>
    <t xml:space="preserve">6th Order of 7 - 36:  Key harmonic frequency, fourth power of 9, 9 x 4, 18 x 2, 12 x 3 x 4 = 144, triangular of 8, 6^2, x 6 (=6^3) = 216 perfect cube frequency, reverse of 36 = 63, 7 x 9, 36 + 63 = 99 (9 x 11)
</t>
    <phoneticPr fontId="1"/>
  </si>
  <si>
    <t xml:space="preserve">6th Order of 7 - 37:  vajra (indestructible) prime, with 27 prime cyclical recombinant, reciprocal = .027027, reverse of 37 = 73, 73 - 37 = 36 (4 x 9), 27 + 37 = 64 life code
</t>
    <phoneticPr fontId="1"/>
  </si>
  <si>
    <t xml:space="preserve">6th Order of 7 - 38: 2 x 19, frequency of the crystal mirror, cosmic reflecting principle
</t>
    <phoneticPr fontId="1"/>
  </si>
  <si>
    <t xml:space="preserve">6th Order of 7 - 39:  3 x 13, triple order of cosmic time, sign of the thrice born, coordinating frequency of the matrix of Cosmic Synchronization (third time dimension), vigesimal 1.19
</t>
    <phoneticPr fontId="1"/>
  </si>
  <si>
    <t xml:space="preserve">6th Order of 7 - 40: 2 x 20, 5 x 8, 4 x 10 vigesimal 2.0, mystic order of sacred time to complete a transformation, two totals, 1/10 of matrix of totality, fifth octave
</t>
    <phoneticPr fontId="1"/>
  </si>
  <si>
    <t xml:space="preserve">6th Order of 7 - 41:  Prime key, divine interval, defines interval between 20^2 (400) and 21^2 (441), antipode of 1 in first circuit 441, vigesimal 2.1, V1 H1 third coordinate of unity
</t>
    <phoneticPr fontId="1"/>
  </si>
  <si>
    <t xml:space="preserve">6th Order of 7 - 42:  21 x 2, 3 x 14, 6 x 7, second order of 21, vigesimal - 2.2, cube value of 7
</t>
    <phoneticPr fontId="1"/>
  </si>
  <si>
    <t xml:space="preserve">7th Order of 7 - 43:  Prime key the night seer, vigesimal 2.3, reverse of 34, 43 - 34 = 9
</t>
    <phoneticPr fontId="1"/>
  </si>
  <si>
    <t xml:space="preserve">7th Order of 7 - 44: 4 x 11 fourth mystic order of liberation
</t>
    <phoneticPr fontId="1"/>
  </si>
  <si>
    <t xml:space="preserve">7th Order of 7 - 45:  5 x 9, 3 x 15, 4 + 5 = 9, all nine numbers in a magic square of nine add up to 45, 45 is triangular of 9 reverse of 45 = 54, 6 x 9, 45 + 54 = 99 (9 x 11)
</t>
    <phoneticPr fontId="1"/>
  </si>
  <si>
    <t xml:space="preserve">7th Order of 7 - 46: 23 x 2, two sunspot cycles, reverse of 46 = 64, 64 - 46 = 18 (2 x 9)
</t>
    <phoneticPr fontId="1"/>
  </si>
  <si>
    <t xml:space="preserve">7th Order of 7 - 47: Prime key, “the Prophet” (Sura 47 “Muhammad”), reverse of 47 = 74 (2 x 37) 74 - 47 = 27, key cyclic recombinant
</t>
    <phoneticPr fontId="1"/>
  </si>
  <si>
    <t xml:space="preserve">7th Order of 7 - 48:  6 x 8 six octaves, or hexameride of the octave, frequency range of human senses, also 12 x 4, 2 x 24, 16 x 3, complex harmonic
</t>
    <phoneticPr fontId="1"/>
  </si>
  <si>
    <t xml:space="preserve">7th Order of 7 - 49: 7 x 7 supreme expression of creation order of 7, multiplied by 3^2 (9) = 441, frequency of units of each of nine time dimensions, number of days of bardo cycle, interval between death and rebirth, vigesimal 2.9 analog of 29 cosmic constant - multiples of 49: x 2 = 98, x 3 = 147, x 4 = 196, x 5 = 245, x 6 = 294, x 7 (7^3) = 343, x 8 = 392, x 9 = 441
</t>
    <phoneticPr fontId="1"/>
  </si>
  <si>
    <t xml:space="preserve">8th Order of 7 - 50:  5 x 10, 2 x 25, (5^2 x 2) fifth force amplification as power of manifestation
</t>
    <phoneticPr fontId="1"/>
  </si>
  <si>
    <t xml:space="preserve">8th Order of 7 - 51: 3 x 17, frequency of creative dissonance, vigesimal 2.11, V1 H11 first gate of right hand unity, 441 matrix
</t>
    <phoneticPr fontId="1"/>
  </si>
  <si>
    <t xml:space="preserve">8th Order of 7 - 52: 13 x 4, solar galactic frequency, basis of harmonic cycles - 52 weeks, 52 kin Dreamspell castle, 52 years cycle of Sirius B, prime super mental harmonic, basis of cycle of galactic compass, galactic return frequency
</t>
    <phoneticPr fontId="1"/>
  </si>
  <si>
    <t xml:space="preserve">8th Order of 7 - 53: Prime key Quetzalcoatl, frequency of Sirian rebirth (52 + 1)
</t>
    <phoneticPr fontId="1"/>
  </si>
  <si>
    <t xml:space="preserve">8th Order of 7 - 54: 6 x 9, 18 x 3, 27 x 2, root frequency lunar wizard, base of higher order of star codes. x 2 = 108, x 4 = 216, x 8 = 432, x 16 = 864 (master time lens), x 32 = 1728 (12^3) , x 52 = 2808, factor of velocity of God particle.
</t>
    <phoneticPr fontId="1"/>
  </si>
  <si>
    <t xml:space="preserve">8th Order of 7 - 55: 5 x 11, fifth order of eleven, liberation frequency of galactic federation, triangular of 10, 8th Order of 7 - 55: 5 x 11, fifth order of eleven, liberation frequency of galactic federation, triangular of 10, Fibonacci 10th sequence (34 +21)
</t>
    <phoneticPr fontId="1"/>
  </si>
  <si>
    <t xml:space="preserve">8th Order of 7 - 56: 8th order of 7, 7 x 8, seventh octave, frequency of genesis, frequency of DNA start codon, “Voyaging” (fire on the mountain)
</t>
    <phoneticPr fontId="1"/>
  </si>
  <si>
    <t xml:space="preserve">9th Order of 7 - 57:  3 x 19, frequency of Quran (in each of two suras (42 and 50) preceded by mystic letter “Qaf” (Quran), the Qaf appears 57 times, 57 x 2 = 114, number of suras in Quran), frequency of Overtone Earth, third clear sign of tomb of Pacal Votan
</t>
    <phoneticPr fontId="1"/>
  </si>
  <si>
    <t xml:space="preserve">9th Order of 7 - 58:  29 x 2, frequency of the Rhythmic Mirror, second clear sign, tomb of Pacal Votan
</t>
    <phoneticPr fontId="1"/>
  </si>
  <si>
    <t xml:space="preserve">9th Order of 7 - 59:  Prime key, closing of the cycle kin 59 Resonant (7) Storm (19), code of 2012-2013 year reverse of 59 = 95 (19 x 5), 95 - 59 = 36 (4 x 9), Sirian constant
</t>
    <phoneticPr fontId="1"/>
  </si>
  <si>
    <t xml:space="preserve">9th Order of 7 - 60:  3 x 20, 2 x 30, 6 x 10, 4 x 15, vigesimal 3.0, frequency of Pacal Votan, kin 60 first clear sign on his tomb, from discovery of his tomb (1952) to 2012 = 60 years, vigesimal 3.0
</t>
    <phoneticPr fontId="1"/>
  </si>
  <si>
    <t xml:space="preserve">9th Order of 7 - 61: Prime key, fourth order of unity, V1 H21, antipode to 21,(V21 H1) in 441 matrix, vigesimal 3.1
</t>
    <phoneticPr fontId="1"/>
  </si>
  <si>
    <t xml:space="preserve">9th Order of 7 - 62: 31 x 2, double gate of supreme unity, initiatic completion, reverse of 26 (2 x 13), 62-26 = 36
</t>
    <phoneticPr fontId="1"/>
  </si>
  <si>
    <t xml:space="preserve">9th Order of 7 - 63: 3 x 21, 7 x 9, 63 x 7 = 441, in all orders of 441, 63, like 49 and 21, maintains consistency as its base matrix unit is always a multiple of the same factor as itself, key multiples: x 2 = 126, x 3 = 189, x 4 = 252, x 5 = 315, x 6 = 378, x 7 = 441, first nine orders of seven establish the 63 base frequencies of 441, or 1/7 of order of 441 - 63:441::142857: 999999, vigesimal 3.3
</t>
    <phoneticPr fontId="1"/>
  </si>
  <si>
    <t xml:space="preserve">10th Order of 7 - 64: 64 8^2, eighth octave, 4^3 (4 x 16), 2 x 32 crystal frequency doubled, mathematical code of DNA - 64 codons code of life., Seventh binary order (1,2,4,8,16, 32, 64) Sum of prime recombinants, 27 + 37. Note the first 13 orders of the vigesimal code reflect fractal factors of 64 (in bold), and how 64 and 642 correspond to 13:7 law of time factor:
1 = 1/64
20 = 1/32 of 64
400 = 1/16 of 64
8000 = 1/8 of 64
160,000 = 1/4 of 64
3,200,000 = 1/2 of 64 
64,000,000 = 1 x 64 (7th vigesimal order)
1,280,000,000 = 2 x 64
25,600,000,000 = 4 x 64
512,000,000,000 = 8 x 64
10,24 0, 000,000,000 = 16 x 64
204,800,000,000,000 = 32 x 64
4,096,000,000,000,000 = 64^2 (13th vigesimal order)
</t>
    <phoneticPr fontId="1"/>
  </si>
  <si>
    <t xml:space="preserve">10th Order of 7 - 65: 13 x5, frequency of galactic spectrum, 1/4 260, fifth force moved by power of cosmic cycle
</t>
    <phoneticPr fontId="1"/>
  </si>
  <si>
    <t xml:space="preserve">10th Order of 7 - 66:  6 x 11 triangular of 11
</t>
    <phoneticPr fontId="1"/>
  </si>
  <si>
    <t xml:space="preserve">10th Order of 7 - 67:  Prime key (6 + 7 = 13), vigesimal 3.7 37 and 67 are both primes, difference 30
</t>
    <phoneticPr fontId="1"/>
  </si>
  <si>
    <t xml:space="preserve">10th Order of 7 - 68:  17 x 4, navigator of the four directions
</t>
    <phoneticPr fontId="1"/>
  </si>
  <si>
    <t xml:space="preserve">10th Order of 7 - 69: 3 x 23, reverse of 96, 4 x 24, 96 - 69 = 27
</t>
    <phoneticPr fontId="1"/>
  </si>
  <si>
    <t xml:space="preserve">10th Order of 7 - 70:  7 x 10 tenth order of 7, power of 7 to manifest resonant order, 14 x 5, vigesimal 3.10
</t>
    <phoneticPr fontId="1"/>
  </si>
  <si>
    <t xml:space="preserve">11th Order of 7 - 71:  Prime key, reverse of 17, liberated navigation, V11 H21 first gate of ascending unity (completes four gates to the four channels of eleven dividing 441 matrix into quadrants) vigesimal 3.11
</t>
    <phoneticPr fontId="1"/>
  </si>
  <si>
    <t xml:space="preserve">11th Order of 7 - 72: 8 x 9, 4 x 18 27 reverse, 72 - 27 = 45, key frequency = 1/2 144, base of katun cycle, 7200 Kin, 72nd energy dimension complements 18th evolution dimension, as 18 72 determines duration of present cycle of evolution (21/12/2012 = 1872000 kin, ninth octave
</t>
    <phoneticPr fontId="1"/>
  </si>
  <si>
    <t xml:space="preserve">11th Order of 7 - 73: Prime key biomass constant (73 x 5 kin chromatic = 365 day cycle), reverse of 37, 73 - 37 = 36, 73 x 8 = 584 day synodic Venuis cycle establishes Earth Venus 5:8 ratio, same as Fibonacci sequence
</t>
    <phoneticPr fontId="1"/>
  </si>
  <si>
    <t xml:space="preserve">11th Order of 7 - 74: 37 x 2, reverse = 47, 74 - 47= 27
</t>
    <phoneticPr fontId="1"/>
  </si>
  <si>
    <t xml:space="preserve">11th Order of 7 - 75: 25 (5^2) x 3, 15 (triangular of 5) x 5, establishes fifth force frequency as triple action force
</t>
    <phoneticPr fontId="1"/>
  </si>
  <si>
    <t xml:space="preserve">11th Order of 7 - 76:  4 x 19, 7 + 6 =13, reverse of 67, 76 - 67 = 9, 76th energy diemsnion complements 19th (Omega) dimension, next stage of human evolution after Omega 2012, vigesimal 3.16 (= 19)
</t>
    <phoneticPr fontId="1"/>
  </si>
  <si>
    <t xml:space="preserve">11th Order of 7 - 77:  11th power of 7, magnitude of liberation by power of 7, perfect self-reflection
</t>
    <phoneticPr fontId="1"/>
  </si>
  <si>
    <t xml:space="preserve">12th Order of 7 - 78: triangular of 12, 13 x 6, frequency key to the prophecy of Pacal Votan as inscribed in the 13 seals of his tomb
</t>
    <phoneticPr fontId="1"/>
  </si>
  <si>
    <t xml:space="preserve">12th Order of 7 - 79: prime, noosphere constant, kin 79 magnetic storm
</t>
    <phoneticPr fontId="1"/>
  </si>
  <si>
    <t xml:space="preserve">12th order of 7 - 80:  8 x 10, 2 x 40, 4 x 20, 16 x 5, vigesimal 4.0, tenth octave, completes first outermost circuit 441
</t>
    <phoneticPr fontId="1"/>
  </si>
  <si>
    <t xml:space="preserve">12th Order of 7 - 81: 9^2, 27 x 3, reverse of 18 81 - 18 = 63, begins second circuit 441
</t>
    <phoneticPr fontId="1"/>
  </si>
  <si>
    <t xml:space="preserve">12th Order of 7 - 82:  41 (divine interval) x 2, reverse of 28, 82 - 28 = 54
</t>
    <phoneticPr fontId="1"/>
  </si>
  <si>
    <t xml:space="preserve">12th Order of 7 - 83:  Prime key, vigesimal 4.3, 43 and 83 connect as the night seer (43) and the command of the night seer (83)
</t>
    <phoneticPr fontId="1"/>
  </si>
  <si>
    <t xml:space="preserve">12th Order of 7 - 84: 12th order of 7, also 6 x 14, 43 x 28, 3 x 21 vigesimal 4.4, 84 is frequency of the 84,000 dharmas - teachings of the Buddha; synchronic matrix has two sides of 84 units each, hence 84 right hand and 84 left hand dharmas
</t>
    <phoneticPr fontId="1"/>
  </si>
  <si>
    <t xml:space="preserve">13th Order of 7 - 85:  5 x 17, fifth force power of navigation, 6^2 + 7^2 = 85, 13 moon calendar frequency interval, number of days in last three moons plus day out of time (280 + 85 = 365)
</t>
    <phoneticPr fontId="1"/>
  </si>
  <si>
    <t xml:space="preserve">13th Order of 7 - 86:  43 x 2, reverse of 68, 86 - 68 = 18, vigesimal 4.6
</t>
    <phoneticPr fontId="1"/>
  </si>
  <si>
    <t xml:space="preserve">13th Order of 7 - 87: 3 x 29, triple power cosmic constant, frequency of 9 Hand, 5th clear sign Pacal Votan’s tomb, frequency of Harmonic Convergence 1987 + 26 = 2013
</t>
    <phoneticPr fontId="1"/>
  </si>
  <si>
    <t xml:space="preserve">13th Order of 7 - 88:  8 x 11, 11th octave
</t>
    <phoneticPr fontId="1"/>
  </si>
  <si>
    <t xml:space="preserve">13th Order of 7 - 89: Prime key, Fibonacci sequence 11 (34 +55), Kin 89 = 11 Moon
</t>
    <phoneticPr fontId="1"/>
  </si>
  <si>
    <t xml:space="preserve">13th Order of 7 - 90: 9 x 10, 1/4 of 360° circle, divides circle into quadrants, V20 H11 second gate of left hand unity
</t>
    <phoneticPr fontId="1"/>
  </si>
  <si>
    <t xml:space="preserve">13th Order of 7 - 91: 13 x 7 thirteenth power of 7, key frequency 13:7 wheel of the law of time, triangular of 13, 91 defines term of terrestrial seasons- one quarter (13 weeks) of 364 day year vigesimal 4.11, reverse of 19 , 91 - 19 = 72, reciprocal frequency 10989 (.010989- = 33 x 37 x 9, or 999 x 11)
</t>
    <phoneticPr fontId="1"/>
  </si>
  <si>
    <t xml:space="preserve">14th Order of 7 - 92: 23 x 4, measure or form solar cosmic (sunspot) cycle frequency, reverse of cosmic constant 29, 92 - 29 = 63 
</t>
    <phoneticPr fontId="1"/>
  </si>
  <si>
    <t xml:space="preserve">14th Order of 7 - 93: 3 x 31, 93, reverse of 39 3 x 13, 93 - 39 = 54, vigesimal 4.13
</t>
    <phoneticPr fontId="1"/>
  </si>
  <si>
    <t xml:space="preserve">14th Order of 7 - 94:  47 x 2, reverse of 49, 94- 49 = 45
</t>
    <phoneticPr fontId="1"/>
  </si>
  <si>
    <t xml:space="preserve">14th Order of 7 - 95: 19 x 5, reverse of 59, 95 - 59 = 36, vigesimal 4.15 (= 19)
</t>
    <phoneticPr fontId="1"/>
  </si>
  <si>
    <t xml:space="preserve">14th Order of 7 - 96:  Complex harmonic: 2 x 48, 3 x 32, 4 x 24, 6 x 16, 12 x 8, 12th octave, reverse of 69, 96-69 = 27
</t>
    <phoneticPr fontId="1"/>
  </si>
  <si>
    <t xml:space="preserve">14th Order of 7 - 97: Prime key, 97-33 = 64, reverse of 79, 97-79 = 18
</t>
    <phoneticPr fontId="1"/>
  </si>
  <si>
    <t xml:space="preserve">14th Order of 7 - 98: 49 (7^2) x 2, bicameral frequency of dolphins, 98 reverse of 89, 98 - 89 = 9, vigesimal 4.18
</t>
    <phoneticPr fontId="1"/>
  </si>
  <si>
    <t xml:space="preserve">15th Order of 7 - 99: 11 x 9 reciprocal factor of 11 (1/11 = .999999)
</t>
    <phoneticPr fontId="1"/>
  </si>
  <si>
    <t xml:space="preserve">15th Order of 7 - 100: 10^2, decimal basis of percentage and monetary systems, 10 = 1/2 of 20, 10^2 = 1/4 of 400 (20^2), 6^2 + 8^2 = 10^2, vigesimal 5.0
</t>
    <phoneticPr fontId="1"/>
  </si>
  <si>
    <t xml:space="preserve">15th Order of 7 - 101: Prime palindromic frequency (same written forwards or backwards)
</t>
    <phoneticPr fontId="1"/>
  </si>
  <si>
    <t xml:space="preserve">15th Order of 7 - 102: 51 x 2, 17 x 6, vigesimal 5.2, navigators cube - cube value of 17, hence frequency of the ark
</t>
    <phoneticPr fontId="1"/>
  </si>
  <si>
    <t xml:space="preserve">15th Order of 7 - 103:  Prime key, frequency of Sura 103: By the Time
</t>
    <phoneticPr fontId="1"/>
  </si>
  <si>
    <t xml:space="preserve">15th Order of 7 - 104: Arcturus Code (13 x 8), 13th octave, 52 x 2 or two castles of four wavespells each
</t>
    <phoneticPr fontId="1"/>
  </si>
  <si>
    <t xml:space="preserve">15th Order of 7 - 105: 15 x 7 = 21 x 5, triangular of 14, vigesimal 5.5, frequency of primal Maldek
</t>
    <phoneticPr fontId="1"/>
  </si>
  <si>
    <t xml:space="preserve">16th Order of 7 - 106:  53 x 2, Sirian rebirth doubled, frequency of 2 Worldbridger, northern key to tomb of Pacal Votan, first of 10 GAPs, alpha run, Tzolkin matrix
</t>
    <phoneticPr fontId="1"/>
  </si>
  <si>
    <t xml:space="preserve">16th Order of 7 - 107:  Prime key, “primal Adam” ( 3 Hand), vigesimal 5.7, reverse 701, 701 - 107 = 594, 54 x 11
</t>
    <phoneticPr fontId="1"/>
  </si>
  <si>
    <t xml:space="preserve">16th Order of 7 - 108: 9 x 12, 27 x 4, 36 x 3, 54 x 2 Frequency of Galactic Mission - GM108X (4 Star), First heptad gate, First Time Lens codes tones 1, 5, 9, 13 (4th time dimension pulsar) vigesimal 5.8
</t>
    <phoneticPr fontId="1"/>
  </si>
  <si>
    <t xml:space="preserve">16th Order of 7 - 109: Prime key, reverse of 901, 901 - 109 = 792, 72 x 11, V11 H2 second descending gate of unity
</t>
    <phoneticPr fontId="1"/>
  </si>
  <si>
    <t xml:space="preserve">16th Order of 7 - 110:  11 x 10 manifestation of liberation, vigesimal 5.10
</t>
    <phoneticPr fontId="1"/>
  </si>
  <si>
    <t xml:space="preserve">16th Order of 7 - 111: 37 x 3 perfect cyclical recombinant frequency, first order, x 9 = 999 = 27 x 37
</t>
    <phoneticPr fontId="1"/>
  </si>
  <si>
    <t xml:space="preserve">16th Order of 7 - 112:  4 x 28, 7 x 16, 8 x 14, 14th octave, harmony of the wizards
</t>
    <phoneticPr fontId="1"/>
  </si>
  <si>
    <t xml:space="preserve">17th Order of 7 - 113: Prime key: Lord of the Dawn (9 Skywalker), Sura 113, Lord of the Dawn (Daybreak), creates recombinant triplet with 131 and 311, 131 - 113 = 28, 311 - 113= 198, 18 x 11, 113 + 131 +311 = 555 (1+1+3 =5)
</t>
    <phoneticPr fontId="1"/>
  </si>
  <si>
    <t xml:space="preserve">17th Order of 7 - 114: 19 x 6, number of Suras of the Quran, vigesimal 5.14 = 19, triplet 114 + 141 + 411 = 666 (1 + 1 + 4 = 6), 141 - 114 = 27, 411-114 = 297 = 27 x 11
</t>
    <phoneticPr fontId="1"/>
  </si>
  <si>
    <t xml:space="preserve">17th Order of 7 - 115: 23 x 5 fifth force of solar sunspot frequency, vigesimal 5.15
</t>
    <phoneticPr fontId="1"/>
  </si>
  <si>
    <t xml:space="preserve">17th Order of 7 - 116: 29 x 4, form of the cosmic constant, vigesimal code, 5.16
</t>
    <phoneticPr fontId="1"/>
  </si>
  <si>
    <t xml:space="preserve">17th Order of 7 - 117: 9 x 13 prophecy code (tomb dedication 9.13.0.0.0, also 13 heavens, 9 hells, etc,) key recombinant triplet 117 (9 x 13) 171 (9 x 19), 711 (9 x 79) 117 + 171 + 711 = 999
</t>
    <phoneticPr fontId="1"/>
  </si>
  <si>
    <t xml:space="preserve">17th Order of 7 - 118: 59 x 2, frequency of Alion planet, advanced evolutionary realm origin of the system of sixes, universal ordering principle
</t>
    <phoneticPr fontId="1"/>
  </si>
  <si>
    <t xml:space="preserve">17th Order of 7 - 119: 7 x 17, 17th order of 7, forms recombinant triplet, 119 + 191 + 911 = 1221 (frequency 12/21/2012) = 33 x 37, 911-119 = 792, 11 x 72, 191-119 = 72
</t>
    <phoneticPr fontId="1"/>
  </si>
  <si>
    <t xml:space="preserve">18th Order of 7 - 120:  triangular of 15, 2 x 60, 3 x 40, 4, x 30, 5 x 24, 10 x 12, 6 x 20, vigesimal 6.0, 15th octave
</t>
    <phoneticPr fontId="1"/>
  </si>
  <si>
    <t xml:space="preserve">18th Order of 7 - 121:  11^2, analog to vigesimal 1.2.1 or 21^2, first unit 7th or mystic column, tzolkin, vigesimal 6.1
</t>
    <phoneticPr fontId="1"/>
  </si>
  <si>
    <t xml:space="preserve">18th Order of 7 - 122:  61 x 2, reverse of 221, 221 - 122 = 99, 11 x 9
</t>
    <phoneticPr fontId="1"/>
  </si>
  <si>
    <t xml:space="preserve">18th Order of 7 - 123:  41 x 3 divine interval triplet, vigesimal 6.3, reverse of 321, 321 - 123 = 198, 11 x 18, key recombinant frequency, reverse of 891(99 x 9) 891 - 198 = 693, 9 x 77, 21, x 33
</t>
    <phoneticPr fontId="1"/>
  </si>
  <si>
    <t xml:space="preserve">18th Order of 7 - 124:  31 x 4, reverse of 421, 421 = 124 = 297 = 11 x 27, vigesimal 6.4
</t>
    <phoneticPr fontId="1"/>
  </si>
  <si>
    <t xml:space="preserve">18th Order of 7 - 125: 25 x 5 , or 5^3 (5 x 5 x 5)
</t>
    <phoneticPr fontId="1"/>
  </si>
  <si>
    <t xml:space="preserve">18th Order of 7 - 126: 7 x 18, 14 x 9, 21 x 6, 42 x 3, 63 x 2 Frequency of Interval of lost time = 126° = 7/20ths of 360° circle representing law of 13:7, Synchronotron principle or wheel of the law of time, vigesimal 6.6 , V2 H11 second gate of right hand unity, frequency of Solar Worldbridger
</t>
    <phoneticPr fontId="1"/>
  </si>
  <si>
    <t xml:space="preserve">19th order of 7 - 127:   prime, reverse of 721, 721 – 127 = 594, 54 x 11
</t>
    <phoneticPr fontId="1"/>
  </si>
  <si>
    <t xml:space="preserve">19th Order of 7 - 128: 64 x 2, 16 x 8, 16th octave, 32 x 4, reverse of 821, 821-128 =693 = 63 x 11
</t>
    <phoneticPr fontId="1"/>
  </si>
  <si>
    <t xml:space="preserve">19th Order of 7 - 129: 43 x 3 triple form of the night seer, reverse of 921, 921 - 129 = 792 , 72 x11
</t>
    <phoneticPr fontId="1"/>
  </si>
  <si>
    <t xml:space="preserve">19th Order of 7 - 130:  13 x10, 1/2 Tzolkin
</t>
    <phoneticPr fontId="1"/>
  </si>
  <si>
    <t xml:space="preserve">19th Order of 7 - 131:  prime, see 113 triplet (113 + 131 + 311)
</t>
    <phoneticPr fontId="1"/>
  </si>
  <si>
    <t xml:space="preserve">19th Order of 7 - 132: 33 x 4, reverse of 231, 33 x 7, principle 4: 7, 231 - 132 = 99 = 33 x 3, 9 x 11
</t>
    <phoneticPr fontId="1"/>
  </si>
  <si>
    <t xml:space="preserve">19th Order of 7 - 133: 19 x 7, 19th order of 7, mystic mid-point in 19 = 260 code, vigesimal 6.13 = 19. Kin 133 = 3 Skywalker, seal 13, tone 3, = 3.13 Genesis code, supreme sign of the resurrection
</t>
    <phoneticPr fontId="1"/>
  </si>
  <si>
    <t xml:space="preserve">20th Order of 7 - 134: 67 x 2, vigesimal 6.14 (6 + 14 = 20), 67 (6 +7 =13)
</t>
    <phoneticPr fontId="1"/>
  </si>
  <si>
    <t xml:space="preserve">20th Order of 7 - 135: 9 x 15 reverse of 531, (59 x 9) 531 - 135 = 396 ,11 x 36
</t>
    <phoneticPr fontId="1"/>
  </si>
  <si>
    <t xml:space="preserve">20th Order of 7 - 136: triangular of 16, 17 x 8, 4 x 34, 17th octave
</t>
    <phoneticPr fontId="1"/>
  </si>
  <si>
    <t xml:space="preserve">20th Order of 7 - 137: Prime key, frequency “Ah Vuc Ti Cab, Lord of the Center of the Earth (7 Earth)
</t>
    <phoneticPr fontId="1"/>
  </si>
  <si>
    <t xml:space="preserve">20th Order of 7 - 138: 23 x 6, 69 x 2, solar frequency cube value 6 solar sunspot frequency
</t>
    <phoneticPr fontId="1"/>
  </si>
  <si>
    <t xml:space="preserve">20th Order of 7 - 139: Prime key reverse of 931, 931 - 139 = 792 = 11 x 72
</t>
    <phoneticPr fontId="1"/>
  </si>
  <si>
    <t xml:space="preserve">20th Order of 7 - 140: 20th order of 7, Telektonon ratio 5 x 28 = 7 x 20, 7/20ths of 400, 126:140::360:400
</t>
    <phoneticPr fontId="1"/>
  </si>
  <si>
    <t xml:space="preserve">21th Order of 7 - 141: 47 x 3, palindromic middle term in triplet 114 + 141 + 411 = 666, 37 x 18
</t>
    <phoneticPr fontId="1"/>
  </si>
  <si>
    <t xml:space="preserve">21th Order of 7 - 142: 71 x 2, reverse of 241, 241 - 142 = 99 = 11 x 9
</t>
    <phoneticPr fontId="1"/>
  </si>
  <si>
    <t xml:space="preserve">21th Order of 7 - 143: 13 x 11 (143 x 999 = 142857 = fractal of 1/7)
</t>
    <phoneticPr fontId="1"/>
  </si>
  <si>
    <t xml:space="preserve">21th Order of 7 - 144: 12^2, 9 x16, 18 x 8, 18th octave, Mystic Order, reverse of 441, basis of baktun count, number of the elect, forms recombinant triplet 144 + 414 + 441, 414 - 144 = 270, 441 - 144 = 297 (27 x 11), 144 + 414 + 441 = 999, Fibonacci 12th order, V11 H20 second gate of ascending unity, second time lens codes tones 2, 6, 10, 3rd Heptad gate
</t>
    <phoneticPr fontId="1"/>
  </si>
  <si>
    <t xml:space="preserve">21th Order of 7 - 145: 29 x 5, fifth force cosmic constant, 
</t>
    <phoneticPr fontId="1"/>
  </si>
  <si>
    <t xml:space="preserve">21th Order of 7 - 146:  73 x 2, reverse of 641, 641 - 146 = 485 = 11 x 45
</t>
    <phoneticPr fontId="1"/>
  </si>
  <si>
    <t xml:space="preserve">21th Order of 7 - 147:  21st order of 7, 49 x 3, 7 x 21, vigesimal (7.7) a “Total” or 1/3 of 441 either one of three bodies (temple destiny, or radiance), or three layers - terrestrial, celestial/noospheric (above), or universal (middle))
First Book Complete - Compendium of the Terrestrial Temple
</t>
    <phoneticPr fontId="1"/>
  </si>
  <si>
    <t xml:space="preserve">22th Order of 7 - 148: 37 x 4, reverse 841 (29^2) 841 - 148 = 693 = 9 x 77, 33 x 21, 11 x 63
</t>
    <phoneticPr fontId="1"/>
  </si>
  <si>
    <t xml:space="preserve">22th Order of 7 - 149: Prime key, vigesimal 7.9 analog of decimal 79 -noosphere constant - reverse of 941,  941 -149 = 792 11 x 72
</t>
    <phoneticPr fontId="1"/>
  </si>
  <si>
    <t xml:space="preserve">22th Order of 7 - 150: 15 x 10, 25 x 6, 50 x 3, 30 x 5, fifth force command frequency, vigesimal 7.10
</t>
    <phoneticPr fontId="1"/>
  </si>
  <si>
    <t xml:space="preserve">22th Order of 7 - 151: Prime key, palindromic number, vigesimal 7.11, analog of decimal 711- 79 noosphere constant x 9
</t>
    <phoneticPr fontId="1"/>
  </si>
  <si>
    <t xml:space="preserve">22th Order of 7 - 152: 19 x 8 vigesimal 7.12 = 19, 19th octave, completes second 441 circuit
</t>
    <phoneticPr fontId="1"/>
  </si>
  <si>
    <t xml:space="preserve">22th Order of 7 - 153: 17 x 9, 3 x 51, triangular of 17, commences 3rd 441 cuircuit
</t>
    <phoneticPr fontId="1"/>
  </si>
  <si>
    <t xml:space="preserve">22th Order of 7 - 154:  7 x 22, 22nd order of 7, 14 x 11, kin 154 = Wizard 14, Spectral tone 11, vigesimal 7.14
</t>
    <phoneticPr fontId="1"/>
  </si>
  <si>
    <t xml:space="preserve">23th Order of 7 - 155:  31 x 5, fifth force supreme gate of unity, command descending, reverse number 551(19 x 29, divine command of cosmic constant), 551 - 155 = 396 = 11 x 36
</t>
    <phoneticPr fontId="1"/>
  </si>
  <si>
    <t xml:space="preserve">23th Order of 7 - 156: 13 x 12, 52 x 3, completes third Dreamspell (Blue Western) castle, vigesimal 7.16, 156 (13 x 12) reverse of 651 (31 x 21) 651 - 156 = 495 = 11 x 45
</t>
    <phoneticPr fontId="1"/>
  </si>
  <si>
    <t xml:space="preserve">23th Order of 7 - 157: Prime key, first kin 13th wavespell, vigesimal 7.17, reverse of 751, 751 - 157 = 594 =11 x 54
</t>
    <phoneticPr fontId="1"/>
  </si>
  <si>
    <t xml:space="preserve">23th Order of 7 - 158: 79 x 2, binary noosphere constant, vigesimal 7.18
</t>
    <phoneticPr fontId="1"/>
  </si>
  <si>
    <t xml:space="preserve">23th Order of 7 - 159:  53 x 3, triple Sirian rebirth frequency, vigesimal 7.19, reverse = 951 (3 x 317) 951 - 159 = 792 = 11 x 72
</t>
    <phoneticPr fontId="1"/>
  </si>
  <si>
    <t xml:space="preserve">23th Order of 7 - 160: 80 x 2, 40 x 4, 20 x 8, 10 x 16, 5 x 32, 20th octave, frequency of kin 160, 4 ahau, long count beginning and end dates of 13 baktun great cycle, 3113-2012, vigesimal 8.0 
</t>
    <phoneticPr fontId="1"/>
  </si>
  <si>
    <t xml:space="preserve">23th Order of 7 - 161:  23 x 7, 23rd order of 7, creation frequency of solar sunspot cycle, palindromic number, middle term, 116 + 161 + 611 = 888 (37 x 24), 611 - 161 = 450, 161 - 116 = 45, vigesimal 8.1, V19 H11, third left-hand gate of unity
</t>
    <phoneticPr fontId="1"/>
  </si>
  <si>
    <t xml:space="preserve">24th Order of 7 - 162: 81 (9^2 x 2), note the cyclic recombinant sequence: 126 (7 x 18, 7:13 code)-162-216 (perfect cube)-261 (9 x 29, cosmic constant, reverse of 162)-612 (9 x 68) and 621 (9 x 69) = 1998 (999 x 2, 27 x 37 x 2)
</t>
    <phoneticPr fontId="1"/>
  </si>
  <si>
    <t xml:space="preserve">24th Order of 7 - 163: Prime key, reverse of 361 (19^2), 361 - 163 = 198 = 11 x 18, vigesimal 8.3
</t>
    <phoneticPr fontId="1"/>
  </si>
  <si>
    <t xml:space="preserve">24th Order of 7 - 164:  41 x 4, full measure divine interval, kin frequency (yellow galactic seed) for 7/26/2013, galactic synchronization, vigesimal 8.4, frequency of law of galactic wholes
</t>
    <phoneticPr fontId="1"/>
  </si>
  <si>
    <t xml:space="preserve">24th Order of 7 - 165: 33 x 5, fifth force power of the initiate, vigesimal 8.5, reverse of 561 (33 x1 7, frequency of initiatic navigation), 561 - 165 = 396 = 11 x 36 (396 also 33 x 12)
</t>
    <phoneticPr fontId="1"/>
  </si>
  <si>
    <t xml:space="preserve">24th Order of 7 - 166: 83 x 2, vigesimal 8.6 reverse of 661 , 661 -166 = 495 = 11 x 45
</t>
    <phoneticPr fontId="1"/>
  </si>
  <si>
    <t xml:space="preserve">24th Order of 7 - 167: Prime key, reverse frequency 761, 761 - 167 = 594 = 11 x 54
</t>
    <phoneticPr fontId="1"/>
  </si>
  <si>
    <t xml:space="preserve">24th Order of 7 - 168:  24th order of 7, 21st octave. 8 x 21, 6 x 28, 4 x 42, 14 x 12, reverse of 861 (287 x 3, 41 x 21), 861 - 168 = 693 = 63 x 11, 21 x 33, 77 x 9, 231 x 3
</t>
    <phoneticPr fontId="1"/>
  </si>
  <si>
    <t xml:space="preserve">25th Order of 7 - 169: 13^2, reverse of 31^2 961, difference 792 = 11 x 72, vigesimal 8.9, 13th kin thirteenth wavespell, 13 Moon
</t>
    <phoneticPr fontId="1"/>
  </si>
  <si>
    <t xml:space="preserve">25th Order of 7 - 170:  17 x 10, manifestation of the navigator, vigesimal 8.10
</t>
    <phoneticPr fontId="1"/>
  </si>
  <si>
    <t xml:space="preserve">25th Order of 7 - 171: 19 x 9, triangular of 18, middle term in key triplet 117+171+711 = 999
</t>
    <phoneticPr fontId="1"/>
  </si>
  <si>
    <t xml:space="preserve">25th Order of 7 - 172:  4 x 43, full measure of the Night seer, vigesimal 8.12
</t>
    <phoneticPr fontId="1"/>
  </si>
  <si>
    <t xml:space="preserve">25th Order of 7 - 173: Prime key, reverse of 371 (53 x 7), 371 - 173 = 198 = 11 x 18, vigesimal 8.13 (logarithmic sequence)
</t>
    <phoneticPr fontId="1"/>
  </si>
  <si>
    <t xml:space="preserve">25th Order of 7 - 174: 29 x 6, cosmic constant multiplied by cube value 6, frequency of the Book, root frequency of Cosmic History Chronicles (number of verses in Quran 6348, 6348 -6174 (14 x 441) = BMU 174), vigesimal 8.14
</t>
    <phoneticPr fontId="1"/>
  </si>
  <si>
    <t xml:space="preserve">25th Order of 7 - 175: 25th order of 7, 7 x 5^2, resonant power of fifth force
</t>
    <phoneticPr fontId="1"/>
  </si>
  <si>
    <t xml:space="preserve">26th Order of 7 - 176:  22 x 8, 11 x 16 = 22nd octave, vigesimal 8.16
</t>
    <phoneticPr fontId="1"/>
  </si>
  <si>
    <t xml:space="preserve">26th Order of 7 - 177: 3 x 59, vigesimal 8.17, frequency of the galactic Earth, reverse number 771 (257 x 3), 771-177 = 594 = 11 x 54, first term in triplet: 177 + 717 + 771 = 1665 = 37 x 45 = 9 x 185 , V11 H3 third gate of descending unity
</t>
    <phoneticPr fontId="1"/>
  </si>
  <si>
    <t xml:space="preserve">26th Order of 7 - 178: 89 x 2 (11th Fibonacci x 2) reverse of 871 (13 x 67) 871 - 178 = 693 11 x 63, 33 x 21, 3 x 231 etc. vigesimal 8.18
</t>
    <phoneticPr fontId="1"/>
  </si>
  <si>
    <t xml:space="preserve">26th Order of 7 - 179:  Prime key, reverse of 971, 971 - 179 = 792 = 11 x 72, vigesimal 8.19
</t>
    <phoneticPr fontId="1"/>
  </si>
  <si>
    <t xml:space="preserve">26th Order of 7 - 180:  90 x 2, 45 x 4, 15 x 12, 9 x 20, 5 x 36, 3 x 60, 6 x 30 1/2 360° circle, vigesimal 9.0
</t>
    <phoneticPr fontId="1"/>
  </si>
  <si>
    <t xml:space="preserve">26th Order of 7 - 181:  Prime key, palindromic number, cosmic interval 441-260 = 181, vigesimal 9.1
</t>
    <phoneticPr fontId="1"/>
  </si>
  <si>
    <t xml:space="preserve">26th Order of 7 - 182:  26th order of 7, 13 x 14, 91 x 2 (law of 13:7 moved by binary power) vigesimal 9.2
</t>
    <phoneticPr fontId="1"/>
  </si>
  <si>
    <t xml:space="preserve">27th Order of 7 - 183: 3 x 61 4th coordinate of unity activated
</t>
    <phoneticPr fontId="1"/>
  </si>
  <si>
    <t xml:space="preserve">27th Order of 7 - 184: 8 x 23, 23rd octave 4 x 46, octave of the solar sunspot cycle
</t>
    <phoneticPr fontId="1"/>
  </si>
  <si>
    <t xml:space="preserve">27th Order of 7 - 185: 37 x 5 frequency of 3 Serpent, initiates cycle of galactic spectra, generator of red electric current Vulom magnetic attraction force field, reverse of 581 (83 x 7) 581 - 185 = 396 = 11 x 36, vigesimal 9.5
</t>
    <phoneticPr fontId="1"/>
  </si>
  <si>
    <t xml:space="preserve">27th Order of 7 - 186: 83 x 2, vigesimal 9.6, reverse 681 (227 x 3) - 186 = 495, vigesimal 9.6 = 15, 1+8 +6 = 15, value of the speed of light 186,000 mph
</t>
    <phoneticPr fontId="1"/>
  </si>
  <si>
    <t xml:space="preserve">27th Order of 7 - 187:  11 x 17, reverse of 781, 781 - 187 = 594 = 11 x 54 vigesimal 9.7
</t>
    <phoneticPr fontId="1"/>
  </si>
  <si>
    <t xml:space="preserve">27th Order of 7 - 188:  47 x 4, measure of the prophet, reverse 881, 881 ?188 = 693, vigesimal 9.8
</t>
    <phoneticPr fontId="1"/>
  </si>
  <si>
    <t xml:space="preserve">27th Order of 7 - 189: 27th order of 7, 27 x 7, 9 x 21, 3 x 63, vigesimal 9.9, major synchronization of 7,9, 21, and 27, reverse 981 (109 x 9) 981- 189 = 792 = 11 x 72
</t>
    <phoneticPr fontId="1"/>
  </si>
  <si>
    <t>28th order of 7 - 190:   19 x 10, triangular of 19, vigesimal 9.10 = 19</t>
    <phoneticPr fontId="1"/>
  </si>
  <si>
    <t xml:space="preserve">28th Order of 7 - 191: Prime key, palindromic = 11 reciprocal of 9, vigesimal , 9.11 (kin 191, tone 9, Monkey 11), middle term in triplet, 119 + 191 + 911 = 1221 (37 x 33), 911-191 = 720 = 10 x 72
</t>
    <phoneticPr fontId="1"/>
  </si>
  <si>
    <t xml:space="preserve">28th Order of 7 - 192: 64 (DNA code) x 3, triple incarnation frequency, 8 x 24, 32 x 6, 16 x 12, 24th octave, 
</t>
    <phoneticPr fontId="1"/>
  </si>
  <si>
    <t xml:space="preserve">28th Order of 7 - 193:  Prime key, reverse of 391 391 - 193 = 198 11 x 18, vigesimal code 9. 13, prophetic key to dedication of tomb of Pacal Votan (long count 9.13.0.0.0), V3 H11 third gate of right hand unity
</t>
    <phoneticPr fontId="1"/>
  </si>
  <si>
    <t xml:space="preserve">28th Order of 7 - 194:  97 x 2, vigesimal 9.14, code of the Crystal Wizard, Book of the First Lost Generation, Book of the Throne, note 9.14 = 914 - 194 = 720
</t>
    <phoneticPr fontId="1"/>
  </si>
  <si>
    <t xml:space="preserve">28th Order of 7 - 195:  13 x 15, vigesimal 9.15, code of the Cosmic Eagle, Book of the Second Lost Generation note 9.15 = 915 - 195 = 720 , Book of the Avatar
</t>
    <phoneticPr fontId="1"/>
  </si>
  <si>
    <t xml:space="preserve">28th Order of 7 - 196:  28 x 7, 28th order of 7, establishes 28:7 harmonic matrix creation frequency, 14^2, 7^2 x 4, 260 - 196 = 64 DNA code + 28:7 matrix = 13:20 frequency, 9.16 code of the Magnetic Warrior Code of the Book of the Third Lost Generation, Book of the Mystery
</t>
    <phoneticPr fontId="1"/>
  </si>
  <si>
    <t xml:space="preserve">29th Order of 7 - 197:  Prime key = reverse of 791 (113 x 7, Lord of the Dawn, power of creation) 791-197 = 594= 11 x 54, vigesimal code 9.17 code of Lunar Earth, Book of the Fourth Lost Generation, Book of the Initiation
</t>
    <phoneticPr fontId="1"/>
  </si>
  <si>
    <t xml:space="preserve">29th Order of 7 - 198:  11 x 18, recombinant frequency, second power of 9, simple gematrical frequency of Synchronotron, reverse of 891 (99 x 9), 891 - 198 = 693 = 21 x 33, 9 x 77, etc vigesimal code, 9.18 codes Electric Mirror Fifth Book of the Lost Generation Book of the Timespace
</t>
    <phoneticPr fontId="1"/>
  </si>
  <si>
    <t xml:space="preserve">29th Order of 7 - 199:  Prime key, reverse of 991, 991 - 199 = 792 11 x 72, vigesimal 9.19 (=28) codes Self-Existing Storm, Book of the Sixth Lost Generation, Book of the Transcendence
</t>
    <phoneticPr fontId="1"/>
  </si>
  <si>
    <t xml:space="preserve">29th Order of 7 - 200: 20 x 10, 5 x 40, 8 x 25, 100 x 2, 25th octave, vigesimal code 10.0, Codes Overtone Sun, Book of the Seventh Lost Generation, Book of the Cube
</t>
    <phoneticPr fontId="1"/>
  </si>
  <si>
    <t xml:space="preserve">29th Order of 7 - 201:  67 x 3, vigesimal 10.1, frequency of kin 201, 6 Dragon, Rhythmic Moon out of Time, 2012-2013 (Moon in which old cycle closes)
</t>
    <phoneticPr fontId="1"/>
  </si>
  <si>
    <t xml:space="preserve">29th Order of 7 - 202:  101 x 2, internally balanced frequency, characteristic of all multiples of 101, Vigesimal 10.2
</t>
    <phoneticPr fontId="1"/>
  </si>
  <si>
    <t xml:space="preserve">29th Order of 7 - 203:  7 x 29, 29th order of 7, cosmic constant of cosmic creation, Vigesimal 10.3
</t>
    <phoneticPr fontId="1"/>
  </si>
  <si>
    <t xml:space="preserve">30th Order of 7 - 204: 4 x 51, 12 x 17, navigator’s temple, vigesimal 10.4
</t>
    <phoneticPr fontId="1"/>
  </si>
  <si>
    <t xml:space="preserve">30th Order of 7 - 205:  41 x 4, fifth force order of divine interval (41), vigesimal 10.5
</t>
    <phoneticPr fontId="1"/>
  </si>
  <si>
    <t xml:space="preserve">30th Order of 7 - 206: 103 x 2, vigesimal 10.6, 206 frequency of 11 Worldbridger and10.6 analog 106 frequency of 2 Worldbridger refer to the dissolution of the world cycle of Mars, kin 206 = eve of 21-12 2012, dissolution of terrestrial cycle of history
</t>
    <phoneticPr fontId="1"/>
  </si>
  <si>
    <t xml:space="preserve">30th Order of 7 - 207: 9 x 23, destiny cycle of solar sunspots, frequency of kin 207, Blue Crystal Hand, 21-12 2012 Closing of the Cycle, vigesimal 10.7
</t>
    <phoneticPr fontId="1"/>
  </si>
  <si>
    <t xml:space="preserve">30th Order of 7 - 208: 52 x 4, 104 x 2, 13 x 16, 8 x 26, 26th octave, fourth castle complete, 208th step to Merlin’s Tower, 20 Tablets Law of Time: 208th moon, Cosmic Moon 2013, final stage prior to Galactic Synchronization, vigesimal 10.8
</t>
    <phoneticPr fontId="1"/>
  </si>
  <si>
    <t xml:space="preserve">30th Order of 7 - 209:  11 x 19, first stage of the matrix beyond history V11H19 (209) third gate of ascending unity 441, vigesimal 10.9
</t>
    <phoneticPr fontId="1"/>
  </si>
  <si>
    <t xml:space="preserve">30th Order of 7 - 210: 30th order of 7, 7 x 30, 42 x 5, 6 x 35, 21 x 10 vigesimal 10.10, number days in Wuku Balinese ritual synchronization calendar, triangular of 20
</t>
    <phoneticPr fontId="1"/>
  </si>
  <si>
    <t xml:space="preserve">31th Order of 7 - 211:  Prime key, completes triplet 112 + 121 + 211= 444 = 12 x 37, 211 - 121 = 90, 211 - 112 = 99, frequency of 10th clear sign tomb of Pacal Votan, 3 Monkey, vigesimal 10.11
</t>
    <phoneticPr fontId="1"/>
  </si>
  <si>
    <t xml:space="preserve">31th Order of 7 - 212: 53 x 4, measure of Sirian rebirth, vigesimal 10.12, middle term triplet 122 + 212 + 221= 555, 15 x 37
</t>
    <phoneticPr fontId="1"/>
  </si>
  <si>
    <t xml:space="preserve">31th Order of 7 - 213:  71 x 3, rainbow prophecy activation frequency, vigesimal 10.13
</t>
    <phoneticPr fontId="1"/>
  </si>
  <si>
    <t xml:space="preserve">31th Order of 7 - 214: 2 x 107, orginal Adam (107) transformed into new time wizard, vigesimal 10.14
</t>
    <phoneticPr fontId="1"/>
  </si>
  <si>
    <t xml:space="preserve">31th Order of 7 - 215:  43 x 5, fifth force of the Night Seer, all-penetrating vision, vigesimal 10.15
</t>
    <phoneticPr fontId="1"/>
  </si>
  <si>
    <t xml:space="preserve">31th Order of 7 - 216:  supreme perfection of the cube, 6^3, 6 x 36, 3 x 72, 2 x 108, 8 x 27, 27th octave, completes third 441 circuit, third time lens codes tones 3, 7, 11, in traditional Kabbalah 216 letters in name of God
</t>
    <phoneticPr fontId="1"/>
  </si>
  <si>
    <t xml:space="preserve">31th Order of 7 - 217:  31st order of 7, 31 x 7, begins fourth 441 circuit, creation power of supreme gate of unity, coordinating unit (V18 H18) fourth time dimension, Cosmic Cube, and third mental sphere, waking conscious
</t>
    <phoneticPr fontId="1"/>
  </si>
  <si>
    <t xml:space="preserve">32th Order of 7 - 218:  109 x 2, reverse of 812 (= vigesimal 2.0.12, 28 x 29, cosmic constant of harmonic standard), 812 - 218 = 594 = 11 x 54, vigesimal 10.18, frequency of kin 218, discovery of the tomb of Pacal Votan
</t>
    <phoneticPr fontId="1"/>
  </si>
  <si>
    <t xml:space="preserve">32th Order of 7 - 219: 3 x 73, activation frequency of the biomass constant, vigesimal 10.19
</t>
    <phoneticPr fontId="1"/>
  </si>
  <si>
    <t xml:space="preserve">32th Order of 7 - 220: 10 x 22, 11 x 20, 44 x 5, 55 x 4, vigesimal 11.0
</t>
    <phoneticPr fontId="1"/>
  </si>
  <si>
    <t xml:space="preserve">32th Order of 7 - 221:  13 x 17, code of the cosmic navigator, Chac Le, midpoint between 1 and 441, in the magic square of 441 221 is the central unit (V11 H11), and all the rows, vertical and horizontal add up to 442 or 221 x 2 or 441 + 1, vigesimal 11.1
</t>
    <phoneticPr fontId="1"/>
  </si>
  <si>
    <t xml:space="preserve">32th Order of 7 - 222:  111 x 2, 37 x 6, perfect self cyclical recombinant frequency, second order
</t>
    <phoneticPr fontId="1"/>
  </si>
  <si>
    <t xml:space="preserve">32th Order of 7 - 223: Prime key, reverse of 322 (29 x 14), 322 - 223 = 99 = 11 x 9, vigesimal 11.3
</t>
    <phoneticPr fontId="1"/>
  </si>
  <si>
    <t xml:space="preserve">32th Order of 7 - 224:  32nd order of 7, crystal frequency of cosmic creation, = 8 x 28, octave of the harmonic standard, 4 x 56, measure of Start Codon, 16 x 14, vigesimal 11.4, V18 H11 fourth gate of left hand unity and coordinating unit 6th time dimension and sixth mental sphere, subliminal conscious
</t>
    <phoneticPr fontId="1"/>
  </si>
  <si>
    <t xml:space="preserve">33th Order of 7 - 225: 15^2, 45 x 5, 9 x 25 (3^2 x 5^2 = 15^2)
</t>
    <phoneticPr fontId="1"/>
  </si>
  <si>
    <t xml:space="preserve">33th Order of 7 - 226: 113 x 2, “Lord of the Dawn commands the Power of Death” vigesimal 11.6
</t>
    <phoneticPr fontId="1"/>
  </si>
  <si>
    <t xml:space="preserve">33th Order of 7 - 227:  Prime key, reverse of 722 (days 7-22 cube journey) 19^2 x 2, 722 - 227 = 495 = 11 x 45, 227 + 722 = 949 = 13 x 73, cyclic order of biomass constant, vigesimal 11.7, pi = 22/7
</t>
    <phoneticPr fontId="1"/>
  </si>
  <si>
    <t xml:space="preserve">33th Order of 7 - 228:  19 x 12 “Temple of God’s command”, vigesimal 11.8 (=19)
</t>
    <phoneticPr fontId="1"/>
  </si>
  <si>
    <t xml:space="preserve">33th Order of 7 - 229: Prime key, reverse of 922, 922-229 = 693 = 21 x 33, 231 x 3, matrix of the initiate of the Hunab Ku 21 code
</t>
    <phoneticPr fontId="1"/>
  </si>
  <si>
    <t xml:space="preserve">33th Order of 7 - 230: 23 x 10, frequency of manifestation of solar sunspot cycle, vigesimal 11.10
</t>
    <phoneticPr fontId="1"/>
  </si>
  <si>
    <t xml:space="preserve">33th Order of 7 - 231: 7 x 33, 33rd order of 7, 3 x 77, 11 x 21, triangular of 21, initiatic creation frequency, supreme mystical frequency, in traditional Kabbalah, 231 sephiroths or angels of creation, coordinating unit second time dimension, Cosmic Ascension, fourth mental sphere, continuing conscious
</t>
    <phoneticPr fontId="1"/>
  </si>
  <si>
    <t xml:space="preserve">34th Order of 7 - 232:  8 x 29, 29th octave, octave of the cosmic constant, vigesimal 11.12
</t>
    <phoneticPr fontId="1"/>
  </si>
  <si>
    <t xml:space="preserve">34th Order of 7 - 233: Prime key, 13th Fibonacci sequence (144 + 89), vigesimal 11.13
</t>
    <phoneticPr fontId="1"/>
  </si>
  <si>
    <t xml:space="preserve">34th Order of 7 - 234: 13 x 18, corresponds to 234° or 13/20 of 13:7 wheel of the law of time cosmological basis of frequency 13:20, frequency of Cosmic Wizard, 234 inverse of 432 second master time lens, 54th Octave, 432 - 234 =198 = 11 x 18, also 234 is recombinant with 324, 18^2 and with 342, 19 x 18
</t>
    <phoneticPr fontId="1"/>
  </si>
  <si>
    <t xml:space="preserve">34th Order of 7 - 235: 5 x 47, fifth force frequency of the order of the prophet (47), first kin, 19th wavespell, vigesimal 11.15
</t>
    <phoneticPr fontId="1"/>
  </si>
  <si>
    <t xml:space="preserve">34th Order of 7 - 236:  59 x 4, measure of Sirian constant, reverse of 632 (= 8 x 79, noosphere constant) 632 - 236 = 396 = 11 x 36, vigesimal 11.16
</t>
    <phoneticPr fontId="1"/>
  </si>
  <si>
    <t xml:space="preserve">34th Order of 7 - 237:  3 x 79 activation frequency of noosphere constant, reverse of 732 (= 61 x 12), 732 - 237 = 495 = 11 x 45
</t>
    <phoneticPr fontId="1"/>
  </si>
  <si>
    <t xml:space="preserve">34th Order of 7 - 238:  34th order of 7, 119 x 2, 17 x 14, wizardry of navigation, reverse of 832 (64 x 13, 52 x 16, number of weeks in 16 year cube of law) 832 - 238 = 594 =11 x 54, V11 H4 coordinating unit seventh time dimension, vertical higher dimensional command of descending order
</t>
    <phoneticPr fontId="1"/>
  </si>
  <si>
    <t xml:space="preserve">35th Order of 7 - 239: Prime key, reverse of 932 (= 4 x 233, 13th Fibonacci sequence), 932 - 239 = 693 = 9 x 77, 21 x 33, vigesimal 11.19
</t>
    <phoneticPr fontId="1"/>
  </si>
  <si>
    <t xml:space="preserve">35th Order of 7 - 240: 30 x 8 30th octave, 24 x 10, 60 x 4, 40 x 6, 3 x 80, 2 x 120, 5 x 48, vigesimal code 12.0
</t>
    <phoneticPr fontId="1"/>
  </si>
  <si>
    <t xml:space="preserve">35th order of 7 - 241:   Prime key, vigesimal 12.1 analog of 121 (11^2) , reverse of 142, 241 – 142 = 99 = 11x 9, begins 13th cycle of 20 in Tzolkin
</t>
    <phoneticPr fontId="1"/>
  </si>
  <si>
    <t xml:space="preserve">35th Order of 7 - 242: 121 x 2, 11^2 x 2, binary activation of the mystic code, vigesimal code12.2
</t>
    <phoneticPr fontId="1"/>
  </si>
  <si>
    <t xml:space="preserve">35th Order of 7 - 243:  27 x 9 (3^3 x 3^2) 81 x 3 (9^2 x 3), Heart of Nine, code frequency of Valum Votan (= 9 Night), reverse of 342 , 19 x 9, 342 - 243 = 99 = 11 x 9
</t>
    <phoneticPr fontId="1"/>
  </si>
  <si>
    <t xml:space="preserve">35th Order of 7 - 244:  4 x 61, 122 x 2, reverse of 442 (221 x 2, 17 x 26), 442 - 244 = 198 = 11 x 18
</t>
    <phoneticPr fontId="1"/>
  </si>
  <si>
    <t xml:space="preserve">35th Order of 7 - 245:  35th order of 7, 7^2 (49) x 5, V4 H4, coordinating unit first mental sphere pre conscious and first time dimension cosmic creation, vigesimal code 12.5
</t>
    <phoneticPr fontId="1"/>
  </si>
  <si>
    <t xml:space="preserve">36th Order of 7 - 246:  6 x 41 cube frequency of divine interval, reverse of 642 (321 x 2), 642 - 246 = 396 = 11 x 36
</t>
    <phoneticPr fontId="1"/>
  </si>
  <si>
    <t xml:space="preserve">36th order of 7 - 247:   13 x 19, supreme expression of 19 code , 19 = 260, Cosmic Cycle of the Command of God,13 x 19 + 13 = 260, 13 x 20, reverse of 742 (371 x 2, 53 x 14) 742 – 247 =  495 = 11 x 45, vigesimal code, 12.7 (= 19)
</t>
    <phoneticPr fontId="1"/>
  </si>
  <si>
    <t xml:space="preserve">36th order of 7 - 248:   31 x 8, 31st octave, first unit of 20th wavespell
</t>
    <phoneticPr fontId="1"/>
  </si>
  <si>
    <t xml:space="preserve">36th Order of 7 - 249: 83 x 3, triple command of the night seer, reverse of 942 (157 x 6) 942 - 249 = 693 = 9 x 77, 21 x 33, 7 x 63, vigesimal 12.9
</t>
    <phoneticPr fontId="1"/>
  </si>
  <si>
    <t>36th order of 7 - 250:   25 (5^2) x 10, 5x50, 125 (5^3) x 2, 1/4 of 1000, vigesimal 12.10</t>
    <phoneticPr fontId="1"/>
  </si>
  <si>
    <t xml:space="preserve">36th order of 7 - 251:    Prime key, vigesimal 12.11, frequency of kin 4 Monkey, signature of 9/11 twin Towers event, –4 sublimating fourth magnitude, sublimated transformer sequence thermic force field (V4 H10) (Holomind perceiver codes)
  </t>
    <phoneticPr fontId="1"/>
  </si>
  <si>
    <t xml:space="preserve">36th Order of 7 - 252: 21 x 12, 36 x 7, 36th order of 7, 9th order of 28, 252^3 = interval of cosmic creation = 288^3 - 2808^2 = 252^3 or 144 x 12 x 21 x 441), V4 H11, fourth gate right hand unity, coordinating unit fifth time dimension, fifth mental sphere, superconscious, vigesimal code, 12.12
</t>
    <phoneticPr fontId="1"/>
  </si>
  <si>
    <t xml:space="preserve">37th order of 7 - 253:   Prime key, reverse of 352 (11x 32), 352 – 253 = 99 = 11 x 9, vigesimal 12.13, triangular of 22
   </t>
    <phoneticPr fontId="1"/>
  </si>
  <si>
    <t xml:space="preserve">37th Order of 7 - 254:  127 x 2, reverse of 452 (113 x 4), 452 - 254 = 198 = 11 x 18, Vigesimal code, 12. 14 
</t>
    <phoneticPr fontId="1"/>
  </si>
  <si>
    <t xml:space="preserve">37th Order of 7 - 255:  51 x 5, 17 x 15, navigator of fifth force triple activation, vigesimal code 12.15
</t>
    <phoneticPr fontId="1"/>
  </si>
  <si>
    <t xml:space="preserve">37th Order of 7 - 256:  16^2, 44, 64 x 4 completion of four psi genetic space matrix quadrants, master harmonic matrix, 8 x 32, 32nd octave, cosmic crystal resonance, vigesimal 12.16
</t>
    <phoneticPr fontId="1"/>
  </si>
  <si>
    <t xml:space="preserve">37th Order of 7 - 257:  Prime key, master frequency of the planetary navigator, reverse of 752 (16 x 47, harmonic code of the prophet) 752 - 257 = 495 = 11 x 45, vigesimal 12.17
</t>
    <phoneticPr fontId="1"/>
  </si>
  <si>
    <t xml:space="preserve">37th Order of 7 - 258:  43 x 6, cube frequency of the night seer, vigesimal 12.18, meditation of endlessness dissolving
</t>
    <phoneticPr fontId="1"/>
  </si>
  <si>
    <t xml:space="preserve">37th Order of 7 - 259:  37 x 7, 37th order of 7, reverse of 952 (17 x 56, 34 x 28), 952 - 259 = 693 = 21 x 33, V4 H18, coordinating unit third time dimension, cosmic synchronization, second mental sphere, subconscious, vigesimal code 12.19
</t>
    <phoneticPr fontId="1"/>
  </si>
  <si>
    <t xml:space="preserve">38th Order of 7 - 260:  13 x 20, master code frequency of the law of time, 13:20 universal frequency of synchronization, foundation of the Synchronotron 13:7 wheel of the law of time, 4 x 65, 52 x 5 basis of Dreamspell castles, wavespells, harmonics, chromatics, etc., vigesimal code 13.0, , radion value first week 7:7::7:7
</t>
    <phoneticPr fontId="1"/>
  </si>
  <si>
    <t xml:space="preserve">38th Order of 7 - 261: 9 x 29, destiny frequency of cosmic constant, sum of all occult kin pairs, vigesimal code 13.1
</t>
    <phoneticPr fontId="1"/>
  </si>
  <si>
    <t xml:space="preserve">38th Order of 7 - 262: 131 x 2, harmonic balance frequency, vigesimal code 13.2, middle recombinant of triplet 226 + 262 + 622 = 1110 = 37 x 30, 262 - 226 = 36, 622 - 262 - 360 (tun/wheel), vigesimal code 13.2
</t>
    <phoneticPr fontId="1"/>
  </si>
  <si>
    <t xml:space="preserve">38th Order of 7 - 263: Prime key, reverse of 362 (181 x 2) 362- 263 = 99 = 11 x 9, vigesimal code, 
</t>
    <phoneticPr fontId="1"/>
  </si>
  <si>
    <t xml:space="preserve">38th Order of 7 - 264: 33 x 8, 33rd octave (mystic chord), 132 x 2, 66 x 4, 11 x 24, vigesimal code 13.4
</t>
    <phoneticPr fontId="1"/>
  </si>
  <si>
    <t xml:space="preserve">38th Order of 7 - 265: 53 x 5, fifth force frequency of Sirian rebirth, reverse of 562 (281 x 2) 562 - 265 = 297 = 11 x 297, vigesimal code, 13.5
</t>
    <phoneticPr fontId="1"/>
  </si>
  <si>
    <t xml:space="preserve">38th Order of 7 - 266: 38th order of 7, 19 x 14, V11-H18, fourth gate of ascending unity, coordinating unit eight time dimension, vertical higher dimensional command of ascending order, vigesimal code 13.6 (= 19)
</t>
    <phoneticPr fontId="1"/>
  </si>
  <si>
    <t xml:space="preserve">39th Order of 7 - 267: Prime key reverse of 762 (381 x 2) 762 - 267 = 495 = 11 x 45, vigesimal code 13.7 (= frequency of 13:7 Synchronotron wheel of the law of time)
</t>
    <phoneticPr fontId="1"/>
  </si>
  <si>
    <t xml:space="preserve">39th Order of 7 - 268:  67 x 4, note: 267 + 1 = 67 x 4, reverse = 862 (431 x 2) 862 - 268 = 594 = 11 x 54, vigesimal code 13.8
</t>
    <phoneticPr fontId="1"/>
  </si>
  <si>
    <t xml:space="preserve">39th Order of 7 - 269:  Prime key, reverse 962 (481 x 2), 962 - 269 = 693 = 21 x 33, 11 x 63, 9 x 77, vigesimal code 13.9
</t>
    <phoneticPr fontId="1"/>
  </si>
  <si>
    <t xml:space="preserve">39th Order of 7 - 270: 27 x 10, 9 x 30, 90 x 3, 45 x 6, 54 x 5 frequency 270° = 3/4 circle, vigesimal code 13.10
</t>
    <phoneticPr fontId="1"/>
  </si>
  <si>
    <t xml:space="preserve">39th Order of 7 - 271:  Prime key, recombinant 721 (103 x 7) 721 - 271 = 450 = 45 x 10, vigesimal code 13.11
</t>
    <phoneticPr fontId="1"/>
  </si>
  <si>
    <t xml:space="preserve">39th Order of 7 - 272: 8 x 34, 34th octave, 17 x 16, harmonic balance frequency of navigators code, vigesimal 13.12 completing unit fourth circuit, 441
</t>
    <phoneticPr fontId="1"/>
  </si>
  <si>
    <t xml:space="preserve">39th Order of 7 - 273:  39 x 7, 39th order of 7, 13 x 21, 91 x 3, cosmic cycle of Hunab Ku 21, vigesimal code 13.13, begins fifth circuit 441, interdimensional phase unit, V17 H17, radial matrix cosmic cube and core galactic channel, beta-beta hyperplasma, radion value second week 7:7::7:7
</t>
    <phoneticPr fontId="1"/>
  </si>
  <si>
    <t xml:space="preserve">40th Order of 7 - 274: 137 x 2 “The Wizard who tames the center of the Earth”, vigesimal 13.14, ESP input unit, core channel Cosmic Cube
</t>
    <phoneticPr fontId="1"/>
  </si>
  <si>
    <t xml:space="preserve">40th Order of 7 - 275:  11 x 5^2, liberating frequency of the fifth force (galactic federation) vigesimal 13.15 
</t>
    <phoneticPr fontId="1"/>
  </si>
  <si>
    <t xml:space="preserve">40th Order of 7 - 276: 23 x 12, frequency temple of the solar sunspot cycle, station of the Wizard (Hunab Ku 21 archetypes), vigesimal 13.16, triangular of 23
</t>
    <phoneticPr fontId="1"/>
  </si>
  <si>
    <t xml:space="preserve">40th Order of 7 - 277:  Prime key, reverse of 772 (193 x 4), 772 ? 277 = 495 = 11 x 45, vigesimal code 13.17
</t>
    <phoneticPr fontId="1"/>
  </si>
  <si>
    <t xml:space="preserve">40th Order of 7 - 278: 139 x 2, reverse of 872 (109 x 8), 872 - 278 = 594 = 11 x 54, vigesimal code 13.18
</t>
    <phoneticPr fontId="1"/>
  </si>
  <si>
    <t xml:space="preserve">40th Order of 7 - 279: 31 x 9, frequency of the destiny gate of the nine lords of time (bolontiku), vigesimal code 13.19, station of the Pathfinder (Hunab Ku 21 archetypes) V15-H11 fifth left hand gate of unity
</t>
    <phoneticPr fontId="1"/>
  </si>
  <si>
    <t xml:space="preserve">40th Order of 7 - 280: 40th order of 7, 35th octave, 35 x 8, 28 x 10, 14 x 20, 4 x 70, 5 x 56, 40 x 7, 140 x 2, completes Telektonon return cycle, equivalent to first ten moons of the 13 Moon year, vigesimal code 14.0 analog 140 Telektonon code
</t>
    <phoneticPr fontId="1"/>
  </si>
  <si>
    <t xml:space="preserve">41th Order of 7 - 281: Prime key, reverse of 182 (13 x 14, 1/2 13 moon year), 281 - 182 = 99 = 11 x 99, vigesimal code, 14.1
</t>
    <phoneticPr fontId="1"/>
  </si>
  <si>
    <t xml:space="preserve">41th Order of 7 - 282: 141 x 2 (note carry over from previous 14.1 to 141 x 2), station of the path finder, vigesimal code 14.2 station of the Seer (Hunab Ku 21 archetypes),
</t>
    <phoneticPr fontId="1"/>
  </si>
  <si>
    <t xml:space="preserve">41th Order of 7 - 283: Prime key reverse of 382 (191 x 2), 382 - 283 = 99 = 11 x 9, vigesimal code 14.3
</t>
    <phoneticPr fontId="1"/>
  </si>
  <si>
    <t xml:space="preserve">41th Order of 7 - 284: 71 x 4, ESP input unit beta-alpha core channel Cosmic Ascension, (holomind perceiver codes), vigesimal code 14.4 (decimal analog 144)
</t>
    <phoneticPr fontId="1"/>
  </si>
  <si>
    <t xml:space="preserve">41th Order of 7 - 285: 19 x 15, 3d-4d inter dimensional phase unit, V17 H5, radial matrix cosmic ascension and core galactic channel, beta-alpha hyperplasma, vigesimal code 14.5
</t>
    <phoneticPr fontId="1"/>
  </si>
  <si>
    <t xml:space="preserve">41th Order of 7 - 286:  13 x 22, 26 x 11, radion value third week 7:7::7:7, ESP output unit beta-alpha core channel Cosmic Ascension, vigesimal 14.6
</t>
    <phoneticPr fontId="1"/>
  </si>
  <si>
    <t xml:space="preserve">41th Order of 7 - 287:  41st order of 7, 41 x 7 divine interval moved by primal creation power of 7, radion value fourth week 7:7::7:7, vigesimal code 14.7
</t>
    <phoneticPr fontId="1"/>
  </si>
  <si>
    <t xml:space="preserve">42th Order of 7 - 288: 144 x 2, 72 x 4, 36 x 8, 18 x 16, 9 x 32, 96 x 3, 12 x 24, 36th octave, master frequency of polar harmonic, fourth time lens codes tones 4, 8, and 12, station of the Serpent Initiate, red electric circuit gnerator (Hunab Ku 21 archetypes), radion value 7 mystic moons, fourth week 7:7::7:7, vigesimal code 14.8
</t>
    <phoneticPr fontId="1"/>
  </si>
  <si>
    <t xml:space="preserve">42th Order of 7 - 289:  17^2 reverse of 982 (491 x 2) 982 - 289 = 693 = 21 x 33, initiatic matrix frequency of the navigator, vigesimal code 14.9
</t>
    <phoneticPr fontId="1"/>
  </si>
  <si>
    <t xml:space="preserve">42th Order of 7 - 290:  29 x 10 frequency of the manifestation of the cosmic constant, vigesimal code 14.10
</t>
    <phoneticPr fontId="1"/>
  </si>
  <si>
    <t xml:space="preserve">42th Order of 7 - 291: 3 x 97, 2nd heptad gate, the Avatar, station of the Avatar (Hunab Ku 21 archetypes), vigesimal code 14.11, V11 H5 Fifth gate of unity descending
</t>
    <phoneticPr fontId="1"/>
  </si>
  <si>
    <t xml:space="preserve">42th Order of 7 - 292: 146 x 2, 73 x 4, frequency of form and measure of the biomass constant, vigesimal code 14.12
</t>
    <phoneticPr fontId="1"/>
  </si>
  <si>
    <t xml:space="preserve">42th Order of 7 - 293: Prime key reverse of 392 (49 x 8), 392 ? 293 = 99 = 11 x 9, vigesimal code 14.13
</t>
    <phoneticPr fontId="1"/>
  </si>
  <si>
    <t xml:space="preserve">42th Order of 7 - 294: 42nd order of 7, 42 x 7, 49 x 6, cube value of 49, station of the Hierophant (Hunab Ku 21 archetypes), vigesimal code 14.14
Second Book Complete, Universal Order of the Radiant Ones
</t>
    <phoneticPr fontId="1"/>
  </si>
  <si>
    <t xml:space="preserve">43th Order of 7 - 295: 59 x 5, fifth force Sirian Constant, reverse frequency 592 (296 x 2, 37 x 8), 592 - 295 = 297 = 11 x 27
</t>
    <phoneticPr fontId="1"/>
  </si>
  <si>
    <t xml:space="preserve">43th Order of 7 - 296: 37 x 8, 37th octave, ESP input unit alpha-alpha core channel Cosmic Creation (holomind perceiver codes), vigesimal code 14.16
</t>
    <phoneticPr fontId="1"/>
  </si>
  <si>
    <t xml:space="preserve">43th Order of 7 - 297: 11 x 27, master recombinant interval frequency (key example 441 - 144 = 297), 3d-4d inter dimensional phase unit, V5 H5, radial matrix cosmic creation and core galactic channel, alpha-alpha hyperplasma, vigesimal code, 14.17
</t>
    <phoneticPr fontId="1"/>
  </si>
  <si>
    <t xml:space="preserve">43th Order of 7 - 298: 149 x 2 ESP output unit alpha-alpha core channel Cosmic Creation, vigesimal code 14.18
</t>
    <phoneticPr fontId="1"/>
  </si>
  <si>
    <t xml:space="preserve">43th Order of 7 - 299: 13 x 23, frequency of cosmic cycle of solar sun spots vigesimal code 14.19
</t>
    <phoneticPr fontId="1"/>
  </si>
  <si>
    <t xml:space="preserve">43th Order of 7 - 300: 20 x 15, 10 x 30, 60 x 5, 50 x 6, 25 x 12, 3 x 100, Station of the Artist (Hunab Ku 21 archetypes),vigesimal code 15.0 triangular of 24
</t>
    <phoneticPr fontId="1"/>
  </si>
  <si>
    <t xml:space="preserve">43th Order of 7 - 301: 43rd order of 7, 43 x 7, resonant creative power of the night seer, vigesimal code 15.1
</t>
    <phoneticPr fontId="1"/>
  </si>
  <si>
    <t xml:space="preserve">44th Order of 7 - 302: 151 x 2, vigesimal code 15.2, Note: carry-over from prior 15.1 to 151 x 2 to vigesimal code 15.2, reverse of 203, 302 - 203 = 99 = 11 x 9
</t>
    <phoneticPr fontId="1"/>
  </si>
  <si>
    <t xml:space="preserve">44th Order of 7 - 303: 101 x 3, perfect self-recombinant, station of the Compassionate One (Hunab Ku 21 archetypes), vigesimal code 15.3, V5 H11 fifth gate of right hand unity
</t>
    <phoneticPr fontId="1"/>
  </si>
  <si>
    <t xml:space="preserve">44th Order of 7 - 304: 19 x 16, double harmonic octave of the command of God, 38th octave, 38 x 8, 76 x 4, vigesimal code 15.4
</t>
    <phoneticPr fontId="1"/>
  </si>
  <si>
    <t xml:space="preserve">44th Order of 7 - 305: 61 x 5, fifth force of the fourth coordinate of unity, reverse of 503, 503 - 305 = 198 = 11 x 18
</t>
    <phoneticPr fontId="1"/>
  </si>
  <si>
    <t xml:space="preserve">44th Order of 7 - 306: 153 x 2, 51 x 6, 17 x 12, frequency of the temple of the navigator, station of the Healer (Hunab Ku 21 archetypes), vigesimal code 15.6
</t>
    <phoneticPr fontId="1"/>
  </si>
  <si>
    <t xml:space="preserve">44th Order of 7 - 307: Prime key reverse of 703, 703 - 307 = 396 = 11 x 36 
</t>
    <phoneticPr fontId="1"/>
  </si>
  <si>
    <t xml:space="preserve">44th Order of 7 - 308: 44th order of 7, 7 x 44, 77 x 4, 11 x 28, spectral moon frequency of liberation by means of harmonic standard, ESP output unit alpha-beta core channel Cosmic Synchronization, vigesimal 15.8
</t>
    <phoneticPr fontId="1"/>
  </si>
  <si>
    <t xml:space="preserve">45th Order of 7 - 309: 103 x 3, 3d-4d interdimensional phase unit, V5 H17, radial matrix cosmic synchronization and core galactic channel, alpha-beta hyperplasma, vigesimal code 15.9
</t>
    <phoneticPr fontId="1"/>
  </si>
  <si>
    <t xml:space="preserve">45th Order of 7 - 310: 31 x 10, 5 x 62, ESP input unit alpha-beta core channel cosmic synchronization, vigesimal code 15.10
</t>
    <phoneticPr fontId="1"/>
  </si>
  <si>
    <t xml:space="preserve">45th Order of 7 - 311: Prime key completes triplet 113 - 131 - 311, reverse of 113 (lord of dawn frequency) 311 - 113 = 198 = 11 x 18
</t>
    <phoneticPr fontId="1"/>
  </si>
  <si>
    <t xml:space="preserve">45th Order of 7 - 312: 13 x 24, cosmic cycle of Velatropa 24 system, 8 x 39, 39th octave 12 x 26, 6 x 52, 3 x 104, Sirius B (52) and Arcturus (104) frequencies synchronize, station of the Magician, blue electric circuit generator (Hunab Ku 21 archetypes), vigesimal code 15.12 = analog 1512 = 216 x 7)
</t>
    <phoneticPr fontId="1"/>
  </si>
  <si>
    <t xml:space="preserve">45th Order of 7 - 313: Prime key self recombinant palindromic, middle term in triplet 133-313-331, 331 - 313 = 18, 313 - 133 = 180 = 10 x 18, 133 + 313 +331 = 777 = 21 x 37, vigesimal code 15.13
</t>
    <phoneticPr fontId="1"/>
  </si>
  <si>
    <t xml:space="preserve">45th Order of 7 - 314: 157 x 2, reverse of 413 (59 x 7), 413 - 314 = 99 = 11 x 9, vigesimal code 15. 14, corresponds to UR harmonic 103, Channel of command becomes self-evolving
</t>
    <phoneticPr fontId="1"/>
  </si>
  <si>
    <t xml:space="preserve">45th Order of 7 - 315: 45th order of 7, 45 x 7, 63 x 5, 21 x 15, 9 x 35, V11-H17 Fourth heptad Gate of the Initiation, station of the Prophet (Hunab Ku 21 archetypes), vigesimal code 15.15 , fifth gate of ascending unity, UR Harmonic 95, Galactic art whole becomes meditation of reality
</t>
    <phoneticPr fontId="1"/>
  </si>
  <si>
    <t xml:space="preserve">46th Order of 7 - 316: 79 x 4, form and mesure of noosphere constant = 4 plate psi bank code, corresponds to Ur Harmonic 79, Tree of Cosmic Fiore Generates Planet Mind, vigesimal code 15.16
</t>
    <phoneticPr fontId="1"/>
  </si>
  <si>
    <t xml:space="preserve">46th Order of 7 - 317: Prime key reverse of 713, 713 - 317 = 396 = 11 x 36, vigesimal code 15.17
</t>
    <phoneticPr fontId="1"/>
  </si>
  <si>
    <t xml:space="preserve">46th Order of 7 - 318: 3 x 106, 6 x 53, cube value Sirian rebirth, station of the Sage(Hunab Ku 21 archetypes), vigesimal code, 15.18
</t>
    <phoneticPr fontId="1"/>
  </si>
  <si>
    <t xml:space="preserve">46th Order of 7 - 319: 11 x 29, frequency of liberation by means of the cosmic constant, vigesimal code 15.19
</t>
    <phoneticPr fontId="1"/>
  </si>
  <si>
    <t xml:space="preserve">46th Order of 7 - 320: 40 x 8, 40th octave, 4 x 80, 10 x 32, 20 x 16 , 5 x 64, vigesimal 16.0, ESP input unit beta-beta core channel Cosmic Cube, last unit 5th 441 circuit
</t>
    <phoneticPr fontId="1"/>
  </si>
  <si>
    <t xml:space="preserve">46th Order of 7 - 321: 107 x 3, core intergalactic channel beta-beta hyperplasma activates codes of cosmic cube, vigesimal 16.1, V16 H16, first unit 6th circuit 441 matrix 
</t>
    <phoneticPr fontId="1"/>
  </si>
  <si>
    <t xml:space="preserve">46th Order of 7 - 322: 46th order of 7, 161 x 2, 23 x 14, 46 x 7, vigesimal code 16.2, wizard’s solar sunspot cycle code
</t>
    <phoneticPr fontId="1"/>
  </si>
  <si>
    <t xml:space="preserve">47th order of 7 - 323:   palindromic prime, mid term in triplet 233+323+332 = 888 = 37 x 24, vigesimal code, 16.3
</t>
    <phoneticPr fontId="1"/>
  </si>
  <si>
    <t xml:space="preserve">47th Order of 7 - 324: 18^2, 9 x 36, 108 x 3, 27 x 12, 81 x 4 (note 18^2 is also a product of both 9^2 (81) and 6^2 (36), harmonic frequency matrix of 18-dimensional universe, vigesimal code 16.4 (decimal analog 164)
</t>
    <phoneticPr fontId="1"/>
  </si>
  <si>
    <t xml:space="preserve">47th Order of 7 - 325: 13 x 25, 5 x 39, triangular of 25, cosmic cycle of 5th force vigesimal code 16.5
</t>
    <phoneticPr fontId="1"/>
  </si>
  <si>
    <t xml:space="preserve">47th Order of 7 - 326: 163 x 2, V16 H11 sixth gate of left hand unity, sixth unit Dum Duar blue luminic force field vigesimal code 16.6
</t>
    <phoneticPr fontId="1"/>
  </si>
  <si>
    <t xml:space="preserve">47th Order of 7 - 327: 109 x 3, recombinant of 273 (= difference of 54) reverse of 723 (3 x 241), 723 - 327 = 396 = 11 x 36, vigesimal code 16.7
</t>
    <phoneticPr fontId="1"/>
  </si>
  <si>
    <t xml:space="preserve">47th Order of 7 - 328: 41 x 8, 41st octave, octave of the divine interval, vigesimal 16.8, decimal analog of 168, 21 x 8 - parallel frequency to 41 x 8
</t>
    <phoneticPr fontId="1"/>
  </si>
  <si>
    <t xml:space="preserve">47th Order of 7 - 329: 47th order of 7, creation frequency of the prophet, vigesimal code 16.9, decimal analog 169 or 13 x 13, note 13 and 7 factors in this frequency
</t>
    <phoneticPr fontId="1"/>
  </si>
  <si>
    <t xml:space="preserve">48th Order of 7 - 330: 11 x 30, 33 x 10, 3 x 110, initiatic frequency of manifestation, vigesimal code 16.10, establishes 33rd decimal order, “the initiate”
</t>
    <phoneticPr fontId="1"/>
  </si>
  <si>
    <t xml:space="preserve">48th Order of 7 - 331: Prime key, V16 H6, core intergalactic channel beta-alpha (beta-nova) hyperplasma, activates codes of cosmic ascension, vigesimal code 16.11
</t>
    <phoneticPr fontId="1"/>
  </si>
  <si>
    <t xml:space="preserve">48th Order of 7 - 332: 166 x 2, 83 x 4, second frequency decimal order of 33
</t>
    <phoneticPr fontId="1"/>
  </si>
  <si>
    <t xml:space="preserve">48th Order of 7 - 333: 37 x 9, 111 x 3, prime self-cyclic recombinant, key integer in decimal order of the Initiate, vigesimal code 16.13
</t>
    <phoneticPr fontId="1"/>
  </si>
  <si>
    <t xml:space="preserve">48th Order of 7 - 334: 167 x 2, reverse of 433, 433 - 334 = 99 = 11 x 9
</t>
    <phoneticPr fontId="1"/>
  </si>
  <si>
    <t xml:space="preserve">48th Order of 7 - 335: 67 x 5 (note parallel with 167 of previous frequency) corresponds to UR harmonic 107, Infinite mind wave illumines space, vigesimal code 16.15
</t>
    <phoneticPr fontId="1"/>
  </si>
  <si>
    <t xml:space="preserve">48th Order of 7 - 336: 48th order of 7, 42 x 8, 42nd octave, 21 x 16, V11 H6 sixth gate of unity descending, corresponds to UR Harmonic 85 Galactic life whole channels time, Vigesimal code, 16.16
</t>
    <phoneticPr fontId="1"/>
  </si>
  <si>
    <t xml:space="preserve">49th Order of 7 - 337: Prime key, seventh frequency in 33rd decimal order, reverse of 733, 733 - 337 = 396 = 11 x 36, vigesimal code, 16.17, corresponds to UR Harmonic 69, Firmament divides time
</t>
    <phoneticPr fontId="1"/>
  </si>
  <si>
    <t xml:space="preserve">49th Order of 7 - 338: 169 x 2 (13 x 26), power of 13^2 doubled, galactic time wave frequency, vigesimal code 16.18
</t>
    <phoneticPr fontId="1"/>
  </si>
  <si>
    <t xml:space="preserve">49th Order of 7 - 339: 113 x 3, triple birth Lord of the Dawn, fulfills 9th magnitude of 33rd decimal order, vigesimal 16.19
</t>
    <phoneticPr fontId="1"/>
  </si>
  <si>
    <t xml:space="preserve">49th Order of 7 - 340: 17 x 20, vigesimal code 17.0, frequency of the sacred time of the navigator, Noah (17) (40 days and 40 nights in the Ark)
</t>
    <phoneticPr fontId="1"/>
  </si>
  <si>
    <t xml:space="preserve">49th Order of 7 - 341: 11 x 31, supreme frequency of unity, V6 H6 core intergalactic channel alpha-alpha hyperplasma, activates codes of cosmic creation, vigesimal 17.1 (decimal analog of 171 19 x 9, see next frequency for carry over)
</t>
    <phoneticPr fontId="1"/>
  </si>
  <si>
    <t xml:space="preserve">49th Order of 7 - 342: 19 x 18, 9 x 38, recombinant frequency: 234 (13 x 18 = 234° or 13/20 of 360° circle), 243 (27 x 9 = “Valum Votan”), 324 (182, matrix of eighteen dimensional universe), 342 (19 x 18, God’s command of 18-dimensional universe), 423 (9 x 47, prophet’s power of nine) and 432 (54 x 8, 54th octave and second master time lens, combines 108 (x 4), 144 (x 3) and 216 (x 2)).
</t>
    <phoneticPr fontId="1"/>
  </si>
  <si>
    <t xml:space="preserve">49th Order of 7 - 343: 49th order of 7, 7 x 7^2 or 7^3, master power of creation matrix
</t>
    <phoneticPr fontId="1"/>
  </si>
  <si>
    <t xml:space="preserve">50th Order of 7 - 344: 43 x 8, 43rd octave, octave of the night seer, vigesimal code 17.4
</t>
    <phoneticPr fontId="1"/>
  </si>
  <si>
    <t xml:space="preserve">50th Order of 7 - 345: 5 x 69, 23 x 15, fifth force triple activation of solar sunspot cycle, vigesimal code 17.5
</t>
    <phoneticPr fontId="1"/>
  </si>
  <si>
    <t xml:space="preserve">50th Order of 7 - 346: 173 x 2, reverse of 643, 643 - 346 = 297 = 11 x 27, recombinant with 364 = 28 x 13, 364 - 346 = 18, vigesimal code, 17.6, V11 H6, sixth gate of right hand unity, sixth unit Dum Kuali red thermic force field
</t>
    <phoneticPr fontId="1"/>
  </si>
  <si>
    <t xml:space="preserve">50th Order of 7 - 347: Prime key, reverse 743, 743 - 347 = 396 = 11 x 36, vigesimal 17.7
</t>
    <phoneticPr fontId="1"/>
  </si>
  <si>
    <t xml:space="preserve">50th Order of 7 - 348: 29 x 12, 6 x 58, 87 x 4, 116 x 3, 174 x 2, temple of the cosmic constant, vigesimal code, 17.8
</t>
    <phoneticPr fontId="1"/>
  </si>
  <si>
    <t xml:space="preserve">50th Order of 7 - 349: Prime key reverse, 943 (23 x 41 divine interval of solar sunspot cycle frequency) vigesimal code 17.9
</t>
    <phoneticPr fontId="1"/>
  </si>
  <si>
    <t xml:space="preserve">50th Order of 7 - 350: 50th order of 7, 7 x 50, 14 x 25, 70 x 5, 35 x 10, manifestation of fifth force power of cosmic creation, vigesimal code, 17.10
</t>
    <phoneticPr fontId="1"/>
  </si>
  <si>
    <t xml:space="preserve">51th Order of 7 - 351: 27 x 13, 9 x 39 triple power frequency of prophetic code 9 and 13, V6 H16 core intergalactic channel alpha-beta hyperplasm, activates codes of cosmic synchronization, triangular of 26
</t>
    <phoneticPr fontId="1"/>
  </si>
  <si>
    <t xml:space="preserve">51th Order of 7 - 352: 44 x 8, 44th octave, 88 x 4, 11 x 32 crystal frequency of liberation, vigesimal code 17.12
</t>
    <phoneticPr fontId="1"/>
  </si>
  <si>
    <t xml:space="preserve">51th Order of 7 - 353: palindromic prime, middle term in triplet 335+353+533 = 1221 = 11 x 111, 33 x 37, 533 - 353 = 180, 18 x 10, vigesimal code 17.13
</t>
    <phoneticPr fontId="1"/>
  </si>
  <si>
    <t xml:space="preserve">51th Order of 7 - 354: 177 x 2, 59 x 6, cube value Sirian constant, number of days in a 12-month lunar year, vigesimal code 17.14
</t>
    <phoneticPr fontId="1"/>
  </si>
  <si>
    <t xml:space="preserve">51th Order of 7 - 355: 71 x 5, corresponds to UR Harmonic 102, System of commands evolves cosmic space, vigesimal code 17.5
</t>
    <phoneticPr fontId="1"/>
  </si>
  <si>
    <t xml:space="preserve">51th Order of 7 - 356: 89 (11th Fibonacci) x 4, V11 H16 sixth ascending gate of unity, corresponds to UR Harmonic 94 Structure of Reality becomes architecture of space
</t>
    <phoneticPr fontId="1"/>
  </si>
  <si>
    <t xml:space="preserve">51th Order of 7 - 357: 51st order of 7, 51 x 7, 119 x 3, 17 x 21, vigesimal code 17.17, supreme navigators code of Hunab Ku 21, corresponds to UR Harmonic 78 Day and night defines cosmic space
</t>
    <phoneticPr fontId="1"/>
  </si>
  <si>
    <t xml:space="preserve">52th Order of 7 - 358: 179 x 2 reverse frequency 853, 853 - 358 = 495 = 11 x 45, vigesimal 17.18
</t>
    <phoneticPr fontId="1"/>
  </si>
  <si>
    <t xml:space="preserve">52th Order of 7 - 359: Prime key, reverse 953, 953 - 359 = 594 = 11 x 54, vigesimal code 17.19
</t>
    <phoneticPr fontId="1"/>
  </si>
  <si>
    <t xml:space="preserve">52th Order of 7 - 360: 18 x 20, 9 x 40, 36 x 10, 45 x 8, 9 x 40, 5 x 72 , 24 x 15, 3 x 120, 2 x 180, = 360° of a circle, 1 tun (Mayan 360-day cycle), completes 6th circuit 441, 45th octave vigesimal code 18.0
</t>
    <phoneticPr fontId="1"/>
  </si>
  <si>
    <t xml:space="preserve">52th Order of 7 - 361: 19^2, frequency of matrix of divine commands, number of days in 19th month Ba’hai 19 month calendar, first unit in 7th 441 circuit, vigesimal code 18.1, coordinating internal unit, 4th time dimension
</t>
    <phoneticPr fontId="1"/>
  </si>
  <si>
    <t xml:space="preserve">52th Order of 7 - 362: 181 x 2 (carry-over from previous 18.1), binary order of cosmic interval (181),441 - 362 = 79, noosphere constant, vigesimal code 18.2
</t>
    <phoneticPr fontId="1"/>
  </si>
  <si>
    <t xml:space="preserve">52th Order of 7 - 363: 11 x 33, 121 (11^2 x 3), supreme initiatic liberation frequency, palindromic harmonic, vigesimal code 18.3
</t>
    <phoneticPr fontId="1"/>
  </si>
  <si>
    <t xml:space="preserve">52th Order of 7 - 364: 52nd order of 7, 52 x 7 supreme Sirian creation frequency, number of days in 13 moon 28 day calendar cycle, 52 x 7 = 13 x 28, 4 x 91, fulfillment of law of time cosmological ratio, 4:7::7:13, (4 x7 = 28, harmonic standard, 7 x 13 = 91, frequency of synchronotronic wheel of law, 4 x 13, = 52, Sirius B frequency) vigesimal code 18.4
</t>
    <phoneticPr fontId="1"/>
  </si>
  <si>
    <t xml:space="preserve">53rd order of 7 - 365:   5 x 73, fifth force perfection of biomass standard, corresponds to 365-day  vague solar orbital frequency (364 + 1), vigesimal code 18.5 (decimal analog, 185, 5 x 37 reverse of 73 x5), V15 H11, 7th gate of left hand unity, 7th magnitude Dum Duar blue luminic force field
</t>
    <phoneticPr fontId="1"/>
  </si>
  <si>
    <t xml:space="preserve">53th Order of 7 - 366: 61 x 6, solar cycle with intercalary leap day added, cube value, reverse of 663 (51 x 13), 663-366 = 297 = 11 x 27, vigesimal code 18.6
</t>
    <phoneticPr fontId="1"/>
  </si>
  <si>
    <t xml:space="preserve">53th Order of 7 - 367: Prime key, reverse of 763 (109 x 7), 763 - 367 =396 = 11 x 36, vigesimal code, 18.7
</t>
    <phoneticPr fontId="1"/>
  </si>
  <si>
    <t xml:space="preserve">53th Order of 7 - 368: 8 x 46, 46th octave, 16 x 23, harmonic order of solar sunspot cycle, vigesimal code 18.8
</t>
    <phoneticPr fontId="1"/>
  </si>
  <si>
    <t xml:space="preserve">53th Order of 7 - 369: 41 x 9, ninth order of divine interval, reverse of 963 (107 x 9) 963 - 369 = 594 = 11 x 54, vigesimal 18.9 (analog 189 parallel frequency 21 x 9), coordinating internal unit, second time dimension
</t>
    <phoneticPr fontId="1"/>
  </si>
  <si>
    <t xml:space="preserve">53th Order of 7 - 370: 37 x 10, manifest order of key recombinant factor, vigesimal code 18.10
</t>
    <phoneticPr fontId="1"/>
  </si>
  <si>
    <t xml:space="preserve">53th Order of 7 - 371: 53rd order of 7, 7 x 53, supreme creation frequency of Sirian rebirth, vigesimal code 18.11, high end recombinant factor = 731 (43 x 17, navigation frequency of the night seer) 731 - 371 = 360, totality of wheel (or tun) of the law
</t>
    <phoneticPr fontId="1"/>
  </si>
  <si>
    <t xml:space="preserve">54th Order of 7 - 372: 4 x 93 31 x 12, temple of the first gate of unity, corresponds to UR harmonic 112, Infinite mind wave evolves infinitely, vigesimal code 18.12
</t>
    <phoneticPr fontId="1"/>
  </si>
  <si>
    <t xml:space="preserve">54th Order of 7 - 373: Palindromic prime, middle term in triplet 337 + 373 + 733 = 1443 = 37 x 39, 373 - 337 = 36, 733 - 373 = 360, wheel of totality, vigesimal code 18.13, V11 H7 seventh gate of descending unity, corresponds to UR Harmonic 83, Galactic life whole extends into space
</t>
    <phoneticPr fontId="1"/>
  </si>
  <si>
    <t xml:space="preserve">54th Order of 7 - 374: 187 x 2, 11 x 34, 22 x 17, planetary wizard’s liberating navigation codes, vigesimal code 18.14, corresponds to UR harmonic 67, Divine Decree establishes space of second creation 
</t>
    <phoneticPr fontId="1"/>
  </si>
  <si>
    <t xml:space="preserve">54th Order of 7 - 375: 5 x 75, 5^2 x 15, 5^3 x 3, fifth force quintessential action code, vigesimal 18.15
</t>
    <phoneticPr fontId="1"/>
  </si>
  <si>
    <t xml:space="preserve">54th Order of 7 - 376: 47 x 8, 4th octave, octave of the prophets, 188 x 2, 94 x 4, vigesimal code 18.16
</t>
    <phoneticPr fontId="1"/>
  </si>
  <si>
    <t xml:space="preserve">54th Order of 7 - 377: 29 x 13, cosmic cycle of cosmic constant, coordinating internal unit 1st time dimension, vigesimal code 18.17
</t>
    <phoneticPr fontId="1"/>
  </si>
  <si>
    <t xml:space="preserve">54th Order of 7 - 378: 54th order of 7, 7 x 54, 42 x 9 18 x 21, 27 x 14, 126 x 3, 189 x 2, frequency of 378-day Saturn synodic loop around Earth, 378 x 29 loops = 28 365-day solar Earth years, vigesimal code 18.18, triangular of 27
</t>
    <phoneticPr fontId="1"/>
  </si>
  <si>
    <t xml:space="preserve">55th Order of 7 - 379: Prime key, reverse of 973 (139 x 7), 973 - 379 = 594 = 11 x 54, vigesimal code 18.19
</t>
    <phoneticPr fontId="1"/>
  </si>
  <si>
    <t xml:space="preserve">55th Order of 7 - 380: 19 x 20, 38 x 10, 76 x 5, 95 x4 Command of God as Totality, vigesimal code 19.0
</t>
    <phoneticPr fontId="1"/>
  </si>
  <si>
    <t xml:space="preserve">55th Order of 7 - 381: 127 x 3, V7 H11 7th gate of right hand unity, 7th magnitude Dum Kuali red thermic force field, vigesimal code 19.1
</t>
    <phoneticPr fontId="1"/>
  </si>
  <si>
    <t xml:space="preserve">55th Order of 7 - 382: 191 x 2 (see prior frequency 19.1 for carry-over), recombinant cyclic harmonic 832 = 64 x 13, frequency of 16-year cube of the law, recombinant interval factor 450 = 10 x 45, vigesimal code 19.2
</t>
    <phoneticPr fontId="1"/>
  </si>
  <si>
    <t xml:space="preserve">55th Order of 7 - 383: palindromic prime, middle term in triplet 338 + 383 + 833 =1554 = 37 x 42, 833 - 383 =450, 10 x 45, vigesimal code, 19.3
</t>
    <phoneticPr fontId="1"/>
  </si>
  <si>
    <t xml:space="preserve">55th Order of 7 - 384: 48 x 8, 48th octave, “hexameride of the octave” frequency range of human experience, high harmonic frequency of the code of life, 8 x 48 = 64 x 6 cube value of DNA code, number of lines in I Ching, binary order of DNA code, 32 x 12, crystal temple code, vigesimal code 19.4 (decimal analog, 194, First Book of First Lost Generation, Crystal Wizard)
</t>
    <phoneticPr fontId="1"/>
  </si>
  <si>
    <t xml:space="preserve">55th Order of 7 - 385: 55 x 7, 55th order of 7, 11 x 35, fifth force liberation of creation frequency, vigesimal code 19.5, internal coordinate third time dimension
</t>
    <phoneticPr fontId="1"/>
  </si>
  <si>
    <t xml:space="preserve">56th Order of 7 - 386: 193 x 2, reverse of 683 (frequency of the year of the disincarnation of Pacal Votan), 683 - 386 = 297 = 11 x 297, vigesimal code 19.6
</t>
    <phoneticPr fontId="1"/>
  </si>
  <si>
    <t xml:space="preserve">56th Order of 7 - 387: 129 x 3, 43 x 9, frequency of the night seer moved by the ninth power, vigesimal code 19.7
</t>
    <phoneticPr fontId="1"/>
  </si>
  <si>
    <t xml:space="preserve">56th Order of 7 - 388: 97 x 4, 194 x 2, Bode number of the orbital ratio Pluto, vigesimal code, 19.8 corresponds to UR harmonic 100, Union of ascent and descent established as cosmic space
</t>
    <phoneticPr fontId="1"/>
  </si>
  <si>
    <t xml:space="preserve">56th Order of 7 - 389: Prime key, reverse 983, 983 - 389 = 594 = 11 x 54, V11 H15, seventh gate of unity ascending, 441, vigesimal code 19.9, corresponds to UR harmonic 92, Galactic art whole becomes structure of reality
</t>
    <phoneticPr fontId="1"/>
  </si>
  <si>
    <t xml:space="preserve">56th Order of 7 - 390: 39 x 10, 13 x 30, 3 x 130, 5 x 78, 6 x 65, manifestation of triple order of cosmic time cycle, vigesimal code 19.10, corresponds to UR harmonic 76, Command of cosmic creation engenders firmament
</t>
    <phoneticPr fontId="1"/>
  </si>
  <si>
    <t xml:space="preserve">56th Order of 7 - 391: 17 x 23, navigation of the solar sunspot cycle, vigesimal code 19.11
</t>
    <phoneticPr fontId="1"/>
  </si>
  <si>
    <t xml:space="preserve">56th Order of 7 - 392: 56th order of 7, 7 x 56, 8 x 49 (7^2) 49th octave, 98 x 4, 196 (14^2) x 2, vigesimal code 19.12 final unit in 7th 441 circuit
</t>
    <phoneticPr fontId="1"/>
  </si>
  <si>
    <t xml:space="preserve">57th Order of 7 - 393: 131 x 3, master palindromic, middle term in triplet 339 + 393 + 933 = 1665 = 45 triangular of 9 x 37, 933 - 393 = 540 = 10 x 54, first unit in 8th 441 circuit, first unit in 9th time dimension, corresponds to hyperparton of secondary luminic cell kemio, light of inner heat, vigesimal 19.13
</t>
    <phoneticPr fontId="1"/>
  </si>
  <si>
    <t xml:space="preserve">57th Order of 7 - 394: 197 x 2, reverse of 493, 493 - 394 = 99 = 11 x 9, vigesimal code 19.14
</t>
    <phoneticPr fontId="1"/>
  </si>
  <si>
    <t xml:space="preserve">57th Order of 7 - 395: 5 x 79, fifth force factor of noosphere, vigesimal code 19.15
</t>
    <phoneticPr fontId="1"/>
  </si>
  <si>
    <t xml:space="preserve">57th Order of 7 - 396: 11 x 36, 99 x 4, major recombinant interval factor, fourth power of nine moved by liberating power of 11, V14 -H11 eighth gate of left hand unity, vigesimal code 19.16, station of the Navigator
</t>
    <phoneticPr fontId="1"/>
  </si>
  <si>
    <t xml:space="preserve">57th Order of 7 - 397: Prime key, reverse of 793 (13 x 61), 793 - 397 = 396 = 11 x 36, see preceding entry, vigesimal code 19.17
</t>
    <phoneticPr fontId="1"/>
  </si>
  <si>
    <t xml:space="preserve">57th Order of 7 - 398: 199 x 2, frequency of the master teachers doubled, vigesimal code 19.18
</t>
    <phoneticPr fontId="1"/>
  </si>
  <si>
    <t xml:space="preserve">57th Order of 7 - 399: 57th order of 7, 7 x 57, 21 x 19, 133 x 3, master frequency command of God moved by power of Hunab Ku (21), corresponds to secondary thermic cell, kum, heat of inner light, vigesimal code 19.19
</t>
    <phoneticPr fontId="1"/>
  </si>
  <si>
    <t xml:space="preserve">58th Order of 7 - 400: 20^2, Master frequency of totality, 10^2 x 4, 50 x 8, 50th octave, 25 x 16, 5 x 80, 2 x 200 vigesimal code 2.0.0, establishes third order of absolute vigesimal count (Ka’l-tun or 400 count - distinct from relative katun, 360 (18) count where 20 tuns = 1 katun of 7200, whereas 20 x 400 = 1 K’al tun = 8000 
</t>
    <phoneticPr fontId="1"/>
  </si>
  <si>
    <t xml:space="preserve">58th Order of 7 - 401: Prime key, reverse of 104(13 x 8) , 401 - 104 = 297 = 11 x 27, corresponds to UR harmonic 105 octave of infinite mind wave, vigesimal code 1. 0.1 
</t>
    <phoneticPr fontId="1"/>
  </si>
  <si>
    <t xml:space="preserve">58th Order of 7 - 402: 6 x 67, 2 x 201, 3 x 134 corresponds to position of hyperneutron of 8th hyperparton circuit, V11 H8, 8th gate of descending unity, vigesimal code 1.0.2, corresponds to UR harmonic 81, Radiogenesis establishes galactic life whole, station of the Yogi(ni), 6th heptad gate
</t>
    <phoneticPr fontId="1"/>
  </si>
  <si>
    <t xml:space="preserve">58th Order of 7 - 403: 31 x 13, numerological correspondence to 3113, beginning of present 13 baktun cycle, vigesimal code, 1.0.3 corresponds to UR harmonic 65, Octave of Divine decree “Be!”
</t>
    <phoneticPr fontId="1"/>
  </si>
  <si>
    <t xml:space="preserve">58th Order of 7 - 404: harmonic palindromic, 101 x 4, 202 x 2, vigesimal code 1.0.4
</t>
    <phoneticPr fontId="1"/>
  </si>
  <si>
    <t xml:space="preserve">58th Order of 7 - 405: 81 9^2 x 5, 9 x 45 triangular of 9, 27 x 15, vigesimal code 1.0.5 corresponds to primal heat cell hyperparton dum kuali
</t>
    <phoneticPr fontId="1"/>
  </si>
  <si>
    <t xml:space="preserve">58th Order of 7 - 406: 58th order of 7, 29 x 14 cosmic constant of the wizards, 203 x 2 vigesimal code 1.0.6, triangular of 28
</t>
    <phoneticPr fontId="1"/>
  </si>
  <si>
    <t xml:space="preserve">59th Order of 7 - 407: 11 x 37, master recombinant frequency, e.g., 407 x 351 (27 x 13) = 142 857 (reciprocal of 7), 407 x 27 = 10989 (reciprocal of 91), 407 x 189 (27 x 7) = 76923 (reciprocal of 13), etc. vigesimal code 1.0.7
</t>
    <phoneticPr fontId="1"/>
  </si>
  <si>
    <t xml:space="preserve">59th Order of 7 - 408: 8 x 51, 51st octave, 24 x 17 navigator of velatropa frequency, 12 x 34, 4 x 102, 3 x 136 2 x 204, V8- H11, eighth gate of right hand unity, vigesimal code 1.0.8, station of the Worldchanger
</t>
    <phoneticPr fontId="1"/>
  </si>
  <si>
    <t xml:space="preserve">59th Order of 7 - 409: Prime key reverse of 904 (113 x 8), 904 - 409 = 495 11 x 45, vigesimal code 1.0.9
</t>
    <phoneticPr fontId="1"/>
  </si>
  <si>
    <t xml:space="preserve">59th Order of 7 - 410: 41 x 10, manifestation frequency of divine interval, vigesimal code 1.0.10 (parallel vigesimal analog 10.10 = 210 = 21 x 10)
</t>
    <phoneticPr fontId="1"/>
  </si>
  <si>
    <t xml:space="preserve">59th Order of 7 - 411: Prime key, reverse of 114 (19 x 6) third unit in triplet 114 + 141 + 411 = 666 (37 x18), 411 - 114 = 297, vigesimal code 1.0.11, corresponds to primary light cell, luminic hyperparton dum duar
</t>
    <phoneticPr fontId="1"/>
  </si>
  <si>
    <t xml:space="preserve">59th Order of 7 - 412: 206 x 2, 103 x 4 frequency of the temple of the Martian redemption in time vigesimal code 1.0.12
</t>
    <phoneticPr fontId="1"/>
  </si>
  <si>
    <t xml:space="preserve">59th Order of 7 - 413: 59th order of 7, Sirius constant moved by power of cosmic creation, vigesimal code 1.0.13
</t>
    <phoneticPr fontId="1"/>
  </si>
  <si>
    <t xml:space="preserve">60th Order of 7 - 414: 23 x 18, 46 x 9, 69 x 6, 138 x 3, V11 H14, 8th Gate of Ascending Unity, Fifth Heptad gate, gate of the Timespace station of the Enlightened One, corresponds to hyperelectron, activates South (Darka) pole with double-extended electron, UR Harmonic 90, Galactic Art Whole defined by time, middle term in triplet 144-414-441, vigesimal code 1.0.14
</t>
    <phoneticPr fontId="1"/>
  </si>
  <si>
    <t xml:space="preserve">60th Order of 7 - 415: 83 x 5, reverse frequency 514 (257 x 2) 514 - 415 = 99 = 11 x 9, vigesimal code 1.0.15
</t>
    <phoneticPr fontId="1"/>
  </si>
  <si>
    <t xml:space="preserve">60th Order of 7 - 416: 8 x 52, 52nd octave- Sirian resonance - 4 x 104, 2 x 104, 13 x 32, 16 x 26, final unit in 8th 441 circuit, hyperelectron circuit complete, vigesimal code 1.0.16
</t>
    <phoneticPr fontId="1"/>
  </si>
  <si>
    <t xml:space="preserve">60th Order of 7 - 417: 139 x 3, reverse frequency 714 (7 x 102, 17 x 42) 714 - 417 = 297 = 11 x 27, first unit of 9th 441 circuit, vigesimal code 1.0.17, V13 H13 fifth force coordinating unit fourth quadrant of 441 (beta-beta zone)
</t>
    <phoneticPr fontId="1"/>
  </si>
  <si>
    <t xml:space="preserve">60th Order of 7 - 418: 19 x 22, 11 x 38 frequency of “House of God”, vigesimal code 1.0.18 
</t>
    <phoneticPr fontId="1"/>
  </si>
  <si>
    <t xml:space="preserve">60th Order of 7 - 419: Prime key (first prime since 409), reverse of 914 (457 x 2), 914 - 419 = 495 = 11 x 45, vigesimal code 1.0.19, V13 H11, ninth gate of left hand unity
</t>
    <phoneticPr fontId="1"/>
  </si>
  <si>
    <t xml:space="preserve">60th Order of 7 - 420: 60th order of 7, 7 x 60, 5 x 84, 30 x 14, 28 x 15, 10 x 42, 3 x 140, 20 x 21, amplification of 5:7 Telektonon ratio, vigesimal code 1.1.0, totality (20) multiplied by transcendent unity (21), decimal analog of 110 - 11 x 10
</t>
    <phoneticPr fontId="1"/>
  </si>
  <si>
    <t xml:space="preserve">61th Order of 7 - 421: Prime key, reverse of 124 (31 x 4), 421 - 124 = 297 = 11 x 27, vigesimal code 1.1.1 (decimal analog 111), V13 H9 fifth force coordinating unit third quadrant of 441 (beta-alpha zone)
</t>
    <phoneticPr fontId="1"/>
  </si>
  <si>
    <t xml:space="preserve">61th Order of 7 - 422: 211 x 2, final term in triplet code 224 + 242 + 422 = 888 = 37 x 24, 442 - 224 = 198 = 11 x 18 (242 - 224 = 18, 422 - 242 = 180, 18 factor triplet) vigesimal code, 1.1.2
</t>
    <phoneticPr fontId="1"/>
  </si>
  <si>
    <t xml:space="preserve">61th Order of 7 - 423: 141 x 3, 47 x 9 power of nine code of the prophet, V11H9 ninth gate of descending unity, vigesimal code 1.1.3 (decimal analog 113, Lord of the Dawn)
</t>
    <phoneticPr fontId="1"/>
  </si>
  <si>
    <t xml:space="preserve">61th Order of 7 - 424: Palindromic harmonic (same in reverse), 53 x 8, 53rd octave, octave of Sirian rebirth of Quetzalcoatl (Lord of the Dawn), 4 x 106 2 x 212, vigesimal code 1.1.4
</t>
    <phoneticPr fontId="1"/>
  </si>
  <si>
    <t xml:space="preserve">61th Order of 7 - 425: 17 x 25, 5 x 85, fifth force amplification of the avigator, V9 H9 fifth force coordinating unit first quadrant of 441 (alpha-alpha zone), vigesimal code 1.1.5
</t>
    <phoneticPr fontId="1"/>
  </si>
  <si>
    <t xml:space="preserve">61th Order of 7 - 426: 213 x 2, 142 x 3, 71 x 6 cube value 71, first gate of ascending unity (note how all integers of the 61st order of 7 all have multiples of the last digit of each number, vigesimal 1.1.6
</t>
    <phoneticPr fontId="1"/>
  </si>
  <si>
    <t xml:space="preserve">61th Order of 7 - 427: 61st order of 7, 61 x 7 creation power of 4th coordinate of unity, V9 H11, ninth gate of right hand unity, vigesimal code 1.1.7 (decimal analog 117, 9 x 13)
</t>
    <phoneticPr fontId="1"/>
  </si>
  <si>
    <t xml:space="preserve">62th Order of 7 - 428: 214 x 2, 107 x 4, frequency of the star form of the primal Adam, vigesimal code 1.1.8
</t>
    <phoneticPr fontId="1"/>
  </si>
  <si>
    <t xml:space="preserve">62th Order of 7 - 429: 13 x 33, frequency of the initiate of the cosmic cycle, 11 x 39, 3 x 143, V9 H13 fifth force coordinating unit second quadrant of 441 (alpha-beta zone), vigesimal code 1.1.9
</t>
    <phoneticPr fontId="1"/>
  </si>
  <si>
    <t xml:space="preserve">62th Order of 7 - 430: 43 x 10, manifestation of the night seer, 5 x 86, vigesimal code 1.1.10 (decimal analog 1110 = 111 x 10)
</t>
    <phoneticPr fontId="1"/>
  </si>
  <si>
    <t xml:space="preserve">62th Order of 7 - 431: Prime key, reverse frequency 134 (67 x 2) 431 - 134 = 297 = 11 x 27, vigesimal code, 1.1.11 (decimal analog 1111 = 101 x 11)
</t>
    <phoneticPr fontId="1"/>
  </si>
  <si>
    <t xml:space="preserve">62th Order of 7 - 432: Master frequency, 8 x 54, 54th octave, second master time lens, coordinates first, second and third time lenses (108 x 4, 144 x 3, 216 x 2) , 72 x 6, 12 x 36, 9 x 48, 18 x 24, 16 x 27, vigesimal code 1.1.12, final unit ninth 441 circuit
</t>
    <phoneticPr fontId="1"/>
  </si>
  <si>
    <t xml:space="preserve">62th Order of 7 - 433: Prime key, reverse of 334, final term in triplet 334 + 343 + 433 =1110 (see above 430 = 1.1.10) 111 x 10, 433- 334 =99 = 11 x 9 (this triplet is governed by 9 factor, 343-334= 9, 433- 343 = 90, 10 x 9) vigesimal code, first unit 10th 441 circuit “Stations of the Ark”
</t>
    <phoneticPr fontId="1"/>
  </si>
  <si>
    <t xml:space="preserve">62nd order of 7 - 434:   62nd order of 7 x 62, 31 x 14, V12 H11, tenth left hand gate of unity, vigesimal code 1.1.14
</t>
    <phoneticPr fontId="1"/>
  </si>
  <si>
    <t xml:space="preserve">63th Order of 7 - 435: 29 x 15, 5 x 87, 145 x 3, vigesimal code triangular of 29, cosmic constant, final triangular frequency within 441 base matrix, vigesimal code 1.1.15
</t>
    <phoneticPr fontId="1"/>
  </si>
  <si>
    <t xml:space="preserve">63th Order of 7 - 436: 109 x 4, reverse frequency 634 (317 x 2), 634 - 436 = 198 = 11 x 18, V11 H10 tenth gate of descending unity, innermost gate of descending commands, 436 - 31 (first gate of supreme unity = 405 9^2 x 5), vigesimal code 1.1.16
</t>
    <phoneticPr fontId="1"/>
  </si>
  <si>
    <t xml:space="preserve">63th Order of 7 - 437: 19 x 23, frequency of solar sunspot frequency at the command of God, vigesimal code 1.1.17
</t>
    <phoneticPr fontId="1"/>
  </si>
  <si>
    <t xml:space="preserve">63th Order of 7 - 438: 219 x 2, 146 x 3, 73 x 6, cube value of biomass constant, V10 H11, tenth gate of right hand unity
</t>
    <phoneticPr fontId="1"/>
  </si>
  <si>
    <t xml:space="preserve">63th Order of 7 - 439: Prime key, final (85th) prime before 441, reverse 934 (467 x 2), 934 - 439 = 495 = 11 x 45, vigesimal code 1.1.19
</t>
    <phoneticPr fontId="1"/>
  </si>
  <si>
    <t xml:space="preserve">63th Order of 7 - 440: 8 x 55 55th octave, 11 x 40 10 x 44, 110 x 4, 220 x 2, 88 x 5, 22 x 20, V11H12 tenth gate of ascending unity, vigesimal code 1.2.0
</t>
    <phoneticPr fontId="1"/>
  </si>
  <si>
    <t xml:space="preserve">63th Order of 7 - 441: Key Master Frequency of Sirus B and Galactic Hierarchies, 7th heptad gate, 212, 9 x 49, 7 x 63, 3 x 147, unification of laws of 3, 7, and 9 V11 H11, 11th Gate of Unity, channel to 11th dimension cube system and dimension of Lordly Spiritual Technological totalities, channel for coordinating hyperplasma Sirius B-52/Element 113 basis of universal fractal of universe of number, concluding unit of 441 Base matrix, vigesimal code 1.2.1 - decimal analog 121 = 11^2
</t>
    <phoneticPr fontId="1"/>
  </si>
  <si>
    <t>BMU</t>
    <phoneticPr fontId="1"/>
  </si>
  <si>
    <t>Reading of the number.</t>
    <phoneticPr fontId="1"/>
  </si>
  <si>
    <t>Dali</t>
    <phoneticPr fontId="1"/>
  </si>
  <si>
    <t>Seli</t>
    <phoneticPr fontId="1"/>
  </si>
  <si>
    <t>Gamma</t>
    <phoneticPr fontId="1"/>
  </si>
  <si>
    <t>Kali</t>
    <phoneticPr fontId="1"/>
  </si>
  <si>
    <t>Alpha</t>
    <phoneticPr fontId="1"/>
  </si>
  <si>
    <t>Limi</t>
    <phoneticPr fontId="1"/>
  </si>
  <si>
    <t>Silio</t>
    <phoneticPr fontId="1"/>
  </si>
  <si>
    <t>403,32</t>
  </si>
  <si>
    <t>67,68</t>
  </si>
  <si>
    <t>71,72</t>
  </si>
  <si>
    <t>73,74</t>
  </si>
  <si>
    <t>75,76</t>
  </si>
  <si>
    <t>77,78</t>
  </si>
  <si>
    <t>81,82</t>
  </si>
  <si>
    <t>402,31</t>
  </si>
  <si>
    <t>83,84</t>
  </si>
  <si>
    <t>85,86</t>
  </si>
  <si>
    <t>87,88</t>
  </si>
  <si>
    <t>91,92</t>
  </si>
  <si>
    <t>93,94</t>
  </si>
  <si>
    <t>95,96</t>
  </si>
  <si>
    <t>97,98</t>
  </si>
  <si>
    <t>69,70</t>
    <phoneticPr fontId="1"/>
  </si>
  <si>
    <t>79,80</t>
    <phoneticPr fontId="1"/>
  </si>
  <si>
    <t>89,90</t>
    <phoneticPr fontId="1"/>
  </si>
  <si>
    <t>65,66</t>
    <phoneticPr fontId="1"/>
  </si>
  <si>
    <t>99,100</t>
    <phoneticPr fontId="1"/>
  </si>
  <si>
    <t>101,102</t>
    <phoneticPr fontId="1"/>
  </si>
  <si>
    <t>103,104</t>
    <phoneticPr fontId="1"/>
  </si>
  <si>
    <t>105,106</t>
    <phoneticPr fontId="1"/>
  </si>
  <si>
    <t>107,108</t>
    <phoneticPr fontId="1"/>
  </si>
  <si>
    <t>109,110</t>
    <phoneticPr fontId="1"/>
  </si>
  <si>
    <t>111,112</t>
    <phoneticPr fontId="1"/>
  </si>
  <si>
    <t>237,372</t>
    <phoneticPr fontId="1"/>
  </si>
  <si>
    <t>290,176</t>
    <phoneticPr fontId="1"/>
  </si>
  <si>
    <t>374,109</t>
    <phoneticPr fontId="1"/>
  </si>
  <si>
    <t>337,178</t>
    <phoneticPr fontId="1"/>
  </si>
  <si>
    <t>239,292</t>
    <phoneticPr fontId="1"/>
  </si>
  <si>
    <t>72,415</t>
    <phoneticPr fontId="1"/>
  </si>
  <si>
    <t>145,390</t>
    <phoneticPr fontId="1"/>
  </si>
  <si>
    <t>210,357</t>
    <phoneticPr fontId="1"/>
  </si>
  <si>
    <t>316,267</t>
    <phoneticPr fontId="1"/>
  </si>
  <si>
    <t>373,108</t>
    <phoneticPr fontId="1"/>
  </si>
  <si>
    <t>336,177</t>
    <phoneticPr fontId="1"/>
  </si>
  <si>
    <t>238,291</t>
    <phoneticPr fontId="1"/>
  </si>
  <si>
    <t>71,414</t>
    <phoneticPr fontId="1"/>
  </si>
  <si>
    <t>144,389</t>
    <phoneticPr fontId="1"/>
  </si>
  <si>
    <t>209,356</t>
    <phoneticPr fontId="1"/>
  </si>
  <si>
    <t>315,266</t>
    <phoneticPr fontId="1"/>
  </si>
  <si>
    <t>143,413</t>
    <phoneticPr fontId="1"/>
  </si>
  <si>
    <t>208,388</t>
    <phoneticPr fontId="1"/>
  </si>
  <si>
    <t>265,355</t>
    <phoneticPr fontId="1"/>
  </si>
  <si>
    <t>314,70</t>
    <phoneticPr fontId="1"/>
  </si>
  <si>
    <t>401,30</t>
    <phoneticPr fontId="1"/>
  </si>
  <si>
    <t>335,107</t>
    <phoneticPr fontId="1"/>
  </si>
  <si>
    <t>V12,H10</t>
    <phoneticPr fontId="1"/>
  </si>
  <si>
    <t>V10,H12</t>
    <phoneticPr fontId="1"/>
  </si>
  <si>
    <t>V12,H12</t>
    <phoneticPr fontId="1"/>
  </si>
  <si>
    <t>赤い惑星の月の年第１週、KIN9-15 ⇒　A列(A24)のフィルタで、1-3と9-15にチェック</t>
    <rPh sb="0" eb="1">
      <t>アカ</t>
    </rPh>
    <rPh sb="2" eb="4">
      <t>ワクセイ</t>
    </rPh>
    <rPh sb="5" eb="6">
      <t>ツキ</t>
    </rPh>
    <rPh sb="7" eb="8">
      <t>トシ</t>
    </rPh>
    <rPh sb="8" eb="9">
      <t>ダイ</t>
    </rPh>
    <rPh sb="10" eb="11">
      <t>シュウ</t>
    </rPh>
    <rPh sb="23" eb="24">
      <t>レツ</t>
    </rPh>
    <phoneticPr fontId="1"/>
  </si>
  <si>
    <t>磁気の月３日（ガンマ）　⇒　G25のセルに　Gammaに対応する　2　を入力（プラズマの対応値はY24:AE25を参照）</t>
    <rPh sb="0" eb="2">
      <t>ジキ</t>
    </rPh>
    <rPh sb="3" eb="4">
      <t>ツキ</t>
    </rPh>
    <rPh sb="5" eb="6">
      <t>ニチ</t>
    </rPh>
    <rPh sb="28" eb="30">
      <t>タイオウ</t>
    </rPh>
    <rPh sb="36" eb="38">
      <t>ニュウリョク</t>
    </rPh>
    <rPh sb="44" eb="46">
      <t>タイオウ</t>
    </rPh>
    <rPh sb="46" eb="47">
      <t>アタイ</t>
    </rPh>
    <rPh sb="57" eb="59">
      <t>サンショウ</t>
    </rPh>
    <phoneticPr fontId="1"/>
  </si>
  <si>
    <t>例：　赤い惑星の月の年磁気の月３日、KIN11のヘプタ・パスを読む</t>
    <rPh sb="0" eb="1">
      <t>レイ</t>
    </rPh>
    <rPh sb="3" eb="4">
      <t>アカ</t>
    </rPh>
    <rPh sb="5" eb="7">
      <t>ワクセイ</t>
    </rPh>
    <rPh sb="8" eb="9">
      <t>ツキ</t>
    </rPh>
    <rPh sb="10" eb="11">
      <t>トシ</t>
    </rPh>
    <rPh sb="11" eb="13">
      <t>ジキ</t>
    </rPh>
    <rPh sb="14" eb="15">
      <t>ツキ</t>
    </rPh>
    <rPh sb="16" eb="17">
      <t>ニチ</t>
    </rPh>
    <rPh sb="31" eb="32">
      <t>ヨ</t>
    </rPh>
    <phoneticPr fontId="1"/>
  </si>
  <si>
    <t>対応するヘプタ・パス　⇒　週の番号(G27のセル）とH35:W35から　1,11,9,11　計(W35)32</t>
    <rPh sb="0" eb="2">
      <t>タイオウ</t>
    </rPh>
    <rPh sb="13" eb="14">
      <t>シュウ</t>
    </rPh>
    <rPh sb="15" eb="17">
      <t>バンゴウ</t>
    </rPh>
    <rPh sb="46" eb="47">
      <t>ケイ</t>
    </rPh>
    <phoneticPr fontId="1"/>
  </si>
  <si>
    <t>　1,11,9,11　計(W35)32　⇒　11が重複しているので、　32-11=21 [1+9+11=21]</t>
    <rPh sb="25" eb="27">
      <t>ジュウフク</t>
    </rPh>
    <phoneticPr fontId="1"/>
  </si>
  <si>
    <t>D</t>
    <phoneticPr fontId="1"/>
  </si>
  <si>
    <t>G</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</si>
</sst>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92D050"/>
      <name val="ＭＳ Ｐゴシック"/>
      <family val="2"/>
      <charset val="128"/>
      <scheme val="minor"/>
    </font>
    <font>
      <sz val="11"/>
      <color theme="0" tint="-0.14999847407452621"/>
      <name val="ＭＳ Ｐゴシック"/>
      <family val="2"/>
      <charset val="128"/>
      <scheme val="minor"/>
    </font>
    <font>
      <sz val="11"/>
      <color theme="0" tint="-0.14999847407452621"/>
      <name val="ＭＳ Ｐゴシック"/>
      <family val="3"/>
      <charset val="128"/>
      <scheme val="minor"/>
    </font>
    <font>
      <sz val="11"/>
      <color rgb="FF00B0F0"/>
      <name val="ＭＳ Ｐゴシック"/>
      <family val="2"/>
      <charset val="128"/>
      <scheme val="minor"/>
    </font>
    <font>
      <sz val="11"/>
      <color theme="1"/>
      <name val="ＭＳ Ｐゴシック"/>
      <family val="3"/>
      <charset val="128"/>
      <scheme val="minor"/>
    </font>
    <font>
      <b/>
      <sz val="11"/>
      <color rgb="FFFF0000"/>
      <name val="ＭＳ Ｐゴシック"/>
      <family val="3"/>
      <charset val="128"/>
      <scheme val="minor"/>
    </font>
    <font>
      <sz val="8"/>
      <color theme="1"/>
      <name val="ＭＳ Ｐゴシック"/>
      <family val="2"/>
      <charset val="128"/>
      <scheme val="minor"/>
    </font>
    <font>
      <sz val="11"/>
      <color theme="0" tint="-0.249977111117893"/>
      <name val="ＭＳ Ｐゴシック"/>
      <family val="2"/>
      <charset val="128"/>
      <scheme val="minor"/>
    </font>
  </fonts>
  <fills count="1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s>
  <cellStyleXfs count="1">
    <xf numFmtId="0" fontId="0" fillId="0" borderId="0">
      <alignment vertical="center"/>
    </xf>
  </cellStyleXfs>
  <cellXfs count="14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Fill="1" applyBorder="1" applyAlignment="1">
      <alignment horizontal="center" vertical="center"/>
    </xf>
    <xf numFmtId="0" fontId="0" fillId="0" borderId="30" xfId="0"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2" borderId="1" xfId="0" applyFill="1" applyBorder="1" applyAlignment="1">
      <alignment horizontal="center" vertical="center"/>
    </xf>
    <xf numFmtId="0" fontId="0" fillId="2" borderId="40" xfId="0" applyFill="1" applyBorder="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36" xfId="0" applyFill="1" applyBorder="1" applyAlignment="1">
      <alignment horizontal="center" vertical="center"/>
    </xf>
    <xf numFmtId="0" fontId="0" fillId="2" borderId="49" xfId="0" applyFill="1" applyBorder="1" applyAlignment="1">
      <alignment horizontal="center" vertical="center"/>
    </xf>
    <xf numFmtId="0" fontId="0" fillId="2" borderId="7"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53"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0" xfId="0" applyFill="1" applyBorder="1" applyAlignment="1">
      <alignment horizontal="center" vertical="center"/>
    </xf>
    <xf numFmtId="0" fontId="3" fillId="0" borderId="0" xfId="0" applyFont="1" applyAlignment="1">
      <alignment horizontal="center" vertical="center"/>
    </xf>
    <xf numFmtId="0" fontId="0" fillId="5" borderId="0" xfId="0" applyFill="1">
      <alignment vertical="center"/>
    </xf>
    <xf numFmtId="0" fontId="0" fillId="0" borderId="8" xfId="0" applyBorder="1">
      <alignment vertical="center"/>
    </xf>
    <xf numFmtId="0" fontId="0" fillId="0" borderId="0" xfId="0" applyBorder="1">
      <alignment vertical="center"/>
    </xf>
    <xf numFmtId="0" fontId="0" fillId="0" borderId="8" xfId="0" applyBorder="1" applyAlignment="1">
      <alignment horizontal="right" vertical="center"/>
    </xf>
    <xf numFmtId="0" fontId="0" fillId="0" borderId="66" xfId="0" applyBorder="1">
      <alignment vertical="center"/>
    </xf>
    <xf numFmtId="0" fontId="0" fillId="3" borderId="1" xfId="0" applyFill="1" applyBorder="1" applyAlignment="1">
      <alignment horizontal="right" vertical="center"/>
    </xf>
    <xf numFmtId="0" fontId="0" fillId="3" borderId="1" xfId="0" applyFill="1" applyBorder="1">
      <alignment vertical="center"/>
    </xf>
    <xf numFmtId="0" fontId="0" fillId="3" borderId="8" xfId="0" applyFill="1" applyBorder="1" applyAlignment="1">
      <alignment horizontal="right" vertical="center"/>
    </xf>
    <xf numFmtId="20" fontId="0" fillId="0" borderId="0" xfId="0" quotePrefix="1" applyNumberFormat="1" applyAlignment="1">
      <alignment horizontal="center" vertical="center"/>
    </xf>
    <xf numFmtId="0" fontId="0" fillId="0" borderId="5" xfId="0" applyFill="1" applyBorder="1" applyAlignment="1">
      <alignment horizontal="center" vertical="center"/>
    </xf>
    <xf numFmtId="0" fontId="2" fillId="0" borderId="0" xfId="0" applyFont="1">
      <alignment vertical="center"/>
    </xf>
    <xf numFmtId="0" fontId="0" fillId="0" borderId="7" xfId="0" applyBorder="1" applyAlignment="1">
      <alignment horizontal="right" vertical="center"/>
    </xf>
    <xf numFmtId="0" fontId="0" fillId="0" borderId="8" xfId="0" applyFill="1" applyBorder="1" applyAlignment="1">
      <alignment horizontal="center" vertical="center"/>
    </xf>
    <xf numFmtId="0" fontId="4" fillId="0" borderId="0" xfId="0" applyFont="1">
      <alignment vertical="center"/>
    </xf>
    <xf numFmtId="0" fontId="5" fillId="0" borderId="0" xfId="0" applyFont="1" applyFill="1">
      <alignment vertical="center"/>
    </xf>
    <xf numFmtId="0" fontId="0" fillId="6" borderId="1" xfId="0" applyFill="1" applyBorder="1" applyAlignment="1">
      <alignment horizontal="center" vertical="center"/>
    </xf>
    <xf numFmtId="0" fontId="0" fillId="6" borderId="1" xfId="0" applyFill="1" applyBorder="1" applyAlignment="1">
      <alignment horizontal="right" vertical="center"/>
    </xf>
    <xf numFmtId="0" fontId="0" fillId="6" borderId="1" xfId="0" applyFill="1" applyBorder="1">
      <alignment vertical="center"/>
    </xf>
    <xf numFmtId="0" fontId="0" fillId="9" borderId="16" xfId="0" applyFill="1" applyBorder="1">
      <alignment vertical="center"/>
    </xf>
    <xf numFmtId="0" fontId="0" fillId="7" borderId="8" xfId="0" applyFill="1" applyBorder="1" applyAlignment="1">
      <alignment horizontal="right" vertical="center"/>
    </xf>
    <xf numFmtId="0" fontId="0" fillId="6" borderId="16" xfId="0" applyFill="1" applyBorder="1">
      <alignment vertical="center"/>
    </xf>
    <xf numFmtId="0" fontId="0" fillId="0" borderId="1" xfId="0" applyBorder="1">
      <alignment vertical="center"/>
    </xf>
    <xf numFmtId="0" fontId="0" fillId="2" borderId="1" xfId="0" applyFill="1" applyBorder="1">
      <alignment vertical="center"/>
    </xf>
    <xf numFmtId="0" fontId="0" fillId="4" borderId="1" xfId="0" applyFill="1" applyBorder="1">
      <alignment vertical="center"/>
    </xf>
    <xf numFmtId="0" fontId="0" fillId="10" borderId="1" xfId="0" applyFill="1" applyBorder="1" applyAlignment="1">
      <alignment horizontal="center" vertical="center"/>
    </xf>
    <xf numFmtId="0" fontId="6" fillId="0" borderId="0" xfId="0" applyFont="1">
      <alignment vertical="center"/>
    </xf>
    <xf numFmtId="0" fontId="0" fillId="10" borderId="0" xfId="0" applyFill="1">
      <alignment vertical="center"/>
    </xf>
    <xf numFmtId="0" fontId="0" fillId="8" borderId="0" xfId="0" applyFill="1">
      <alignment vertical="center"/>
    </xf>
    <xf numFmtId="0" fontId="0" fillId="6" borderId="0" xfId="0" applyFill="1">
      <alignment vertical="center"/>
    </xf>
    <xf numFmtId="0" fontId="0" fillId="11" borderId="23" xfId="0" applyFill="1" applyBorder="1">
      <alignment vertical="center"/>
    </xf>
    <xf numFmtId="0" fontId="0" fillId="0" borderId="67" xfId="0" applyBorder="1">
      <alignment vertical="center"/>
    </xf>
    <xf numFmtId="0" fontId="7" fillId="0" borderId="67" xfId="0" applyFont="1" applyBorder="1">
      <alignment vertical="center"/>
    </xf>
    <xf numFmtId="0" fontId="0" fillId="0" borderId="68" xfId="0" applyBorder="1">
      <alignment vertical="center"/>
    </xf>
    <xf numFmtId="0" fontId="0" fillId="11" borderId="0" xfId="0" applyFill="1" applyBorder="1">
      <alignment vertical="center"/>
    </xf>
    <xf numFmtId="0" fontId="0" fillId="0" borderId="69" xfId="0" applyBorder="1">
      <alignment vertical="center"/>
    </xf>
    <xf numFmtId="0" fontId="0" fillId="0" borderId="70" xfId="0" applyBorder="1">
      <alignment vertical="center"/>
    </xf>
    <xf numFmtId="0" fontId="8" fillId="0" borderId="0" xfId="0" applyFont="1">
      <alignment vertical="center"/>
    </xf>
    <xf numFmtId="56" fontId="0" fillId="0" borderId="0" xfId="0" quotePrefix="1" applyNumberFormat="1">
      <alignment vertical="center"/>
    </xf>
    <xf numFmtId="0" fontId="0" fillId="12" borderId="1" xfId="0" applyFill="1" applyBorder="1">
      <alignment vertical="center"/>
    </xf>
    <xf numFmtId="0" fontId="0" fillId="2" borderId="0" xfId="0" applyFill="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13" borderId="0" xfId="0" applyFill="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49" fontId="9" fillId="0" borderId="0" xfId="0" quotePrefix="1" applyNumberFormat="1" applyFont="1">
      <alignment vertical="center"/>
    </xf>
    <xf numFmtId="49" fontId="9" fillId="0" borderId="0" xfId="0" applyNumberFormat="1" applyFont="1">
      <alignment vertical="center"/>
    </xf>
    <xf numFmtId="49" fontId="0" fillId="0" borderId="0" xfId="0" applyNumberFormat="1">
      <alignment vertical="center"/>
    </xf>
    <xf numFmtId="49" fontId="9" fillId="0" borderId="8" xfId="0" applyNumberFormat="1" applyFont="1" applyBorder="1" applyAlignment="1">
      <alignment horizontal="center" vertical="center"/>
    </xf>
    <xf numFmtId="49" fontId="9" fillId="4" borderId="1" xfId="0" applyNumberFormat="1" applyFont="1" applyFill="1" applyBorder="1" applyAlignment="1">
      <alignment horizontal="right" vertical="center"/>
    </xf>
    <xf numFmtId="49" fontId="0" fillId="0" borderId="8" xfId="0" applyNumberFormat="1" applyBorder="1" applyAlignment="1">
      <alignment horizontal="center" vertical="center"/>
    </xf>
    <xf numFmtId="49" fontId="0" fillId="4" borderId="1" xfId="0" applyNumberFormat="1" applyFill="1" applyBorder="1" applyAlignment="1">
      <alignment horizontal="right" vertical="center"/>
    </xf>
    <xf numFmtId="0" fontId="0" fillId="0" borderId="1" xfId="0" applyFill="1" applyBorder="1">
      <alignment vertical="center"/>
    </xf>
    <xf numFmtId="0" fontId="10" fillId="0" borderId="0" xfId="0" applyFont="1">
      <alignment vertical="center"/>
    </xf>
    <xf numFmtId="0" fontId="0" fillId="2" borderId="8" xfId="0" applyFill="1" applyBorder="1">
      <alignment vertical="center"/>
    </xf>
    <xf numFmtId="0" fontId="0" fillId="0" borderId="10" xfId="0"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A22"/>
  <sheetViews>
    <sheetView workbookViewId="0">
      <selection activeCell="B26" sqref="B26"/>
    </sheetView>
  </sheetViews>
  <sheetFormatPr defaultRowHeight="13.5" x14ac:dyDescent="0.15"/>
  <sheetData>
    <row r="1" spans="1:1" x14ac:dyDescent="0.15">
      <c r="A1" t="s">
        <v>496</v>
      </c>
    </row>
    <row r="4" spans="1:1" x14ac:dyDescent="0.15">
      <c r="A4" t="s">
        <v>497</v>
      </c>
    </row>
    <row r="5" spans="1:1" x14ac:dyDescent="0.15">
      <c r="A5" t="s">
        <v>498</v>
      </c>
    </row>
    <row r="8" spans="1:1" x14ac:dyDescent="0.15">
      <c r="A8" t="s">
        <v>499</v>
      </c>
    </row>
    <row r="9" spans="1:1" x14ac:dyDescent="0.15">
      <c r="A9" t="s">
        <v>500</v>
      </c>
    </row>
    <row r="10" spans="1:1" x14ac:dyDescent="0.15">
      <c r="A10" t="s">
        <v>501</v>
      </c>
    </row>
    <row r="11" spans="1:1" x14ac:dyDescent="0.15">
      <c r="A11" t="s">
        <v>502</v>
      </c>
    </row>
    <row r="14" spans="1:1" x14ac:dyDescent="0.15">
      <c r="A14" t="s">
        <v>503</v>
      </c>
    </row>
    <row r="15" spans="1:1" x14ac:dyDescent="0.15">
      <c r="A15" t="s">
        <v>504</v>
      </c>
    </row>
    <row r="18" spans="1:1" x14ac:dyDescent="0.15">
      <c r="A18" t="s">
        <v>505</v>
      </c>
    </row>
    <row r="21" spans="1:1" x14ac:dyDescent="0.15">
      <c r="A21" t="s">
        <v>506</v>
      </c>
    </row>
    <row r="22" spans="1:1" x14ac:dyDescent="0.15">
      <c r="A22" t="s">
        <v>507</v>
      </c>
    </row>
  </sheetData>
  <phoneticPr fontId="1"/>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499984740745262"/>
  </sheetPr>
  <dimension ref="A1:AA404"/>
  <sheetViews>
    <sheetView zoomScaleNormal="100" workbookViewId="0">
      <pane xSplit="1" ySplit="2" topLeftCell="B95" activePane="bottomRight" state="frozen"/>
      <selection pane="topRight" activeCell="B1" sqref="B1"/>
      <selection pane="bottomLeft" activeCell="A3" sqref="A3"/>
      <selection pane="bottomRight" activeCell="D118" sqref="D118"/>
    </sheetView>
  </sheetViews>
  <sheetFormatPr defaultRowHeight="13.5" x14ac:dyDescent="0.15"/>
  <cols>
    <col min="1" max="1" width="7.5" customWidth="1"/>
    <col min="2" max="27" width="5.625" customWidth="1"/>
  </cols>
  <sheetData>
    <row r="1" spans="1:27" x14ac:dyDescent="0.15">
      <c r="A1" s="1" t="s">
        <v>113</v>
      </c>
      <c r="B1" s="2">
        <v>1</v>
      </c>
      <c r="C1" s="2">
        <v>2</v>
      </c>
      <c r="D1" s="2">
        <v>3</v>
      </c>
      <c r="E1" s="2">
        <v>4</v>
      </c>
      <c r="F1" s="2">
        <v>5</v>
      </c>
      <c r="G1" s="2">
        <v>6</v>
      </c>
      <c r="H1" s="2">
        <v>7</v>
      </c>
      <c r="I1" s="2">
        <v>8</v>
      </c>
      <c r="J1" s="2">
        <v>9</v>
      </c>
      <c r="K1" s="2">
        <v>10</v>
      </c>
      <c r="L1" s="2">
        <v>11</v>
      </c>
      <c r="M1" s="2">
        <v>12</v>
      </c>
      <c r="N1" s="2">
        <v>13</v>
      </c>
      <c r="O1" s="2">
        <v>1</v>
      </c>
      <c r="P1" s="2">
        <v>2</v>
      </c>
      <c r="Q1" s="2">
        <v>3</v>
      </c>
      <c r="R1" s="2">
        <v>4</v>
      </c>
      <c r="S1" s="2">
        <v>5</v>
      </c>
      <c r="T1" s="2">
        <v>6</v>
      </c>
      <c r="U1" s="2">
        <v>7</v>
      </c>
      <c r="V1" s="2">
        <v>8</v>
      </c>
      <c r="W1" s="2">
        <v>9</v>
      </c>
      <c r="X1" s="2">
        <v>10</v>
      </c>
      <c r="Y1" s="2">
        <v>11</v>
      </c>
      <c r="Z1" s="2">
        <v>12</v>
      </c>
      <c r="AA1" s="2">
        <v>13</v>
      </c>
    </row>
    <row r="2" spans="1:27" x14ac:dyDescent="0.15">
      <c r="A2" t="s">
        <v>114</v>
      </c>
      <c r="B2" s="2" t="s">
        <v>13</v>
      </c>
      <c r="C2" s="2" t="s">
        <v>13</v>
      </c>
      <c r="D2" s="2" t="s">
        <v>13</v>
      </c>
      <c r="E2" s="2" t="s">
        <v>13</v>
      </c>
      <c r="F2" s="2" t="s">
        <v>13</v>
      </c>
      <c r="G2" s="2" t="s">
        <v>13</v>
      </c>
      <c r="H2" s="2" t="s">
        <v>13</v>
      </c>
      <c r="I2" s="2" t="s">
        <v>13</v>
      </c>
      <c r="J2" s="2" t="s">
        <v>13</v>
      </c>
      <c r="K2" s="2" t="s">
        <v>13</v>
      </c>
      <c r="L2" s="2" t="s">
        <v>13</v>
      </c>
      <c r="M2" s="2" t="s">
        <v>13</v>
      </c>
      <c r="N2" s="2" t="s">
        <v>13</v>
      </c>
      <c r="O2" s="2" t="s">
        <v>14</v>
      </c>
      <c r="P2" s="2" t="s">
        <v>14</v>
      </c>
      <c r="Q2" s="2" t="s">
        <v>14</v>
      </c>
      <c r="R2" s="2" t="s">
        <v>14</v>
      </c>
      <c r="S2" s="2" t="s">
        <v>14</v>
      </c>
      <c r="T2" s="2" t="s">
        <v>14</v>
      </c>
      <c r="U2" s="2" t="s">
        <v>14</v>
      </c>
      <c r="V2" s="2" t="s">
        <v>14</v>
      </c>
      <c r="W2" s="2" t="s">
        <v>14</v>
      </c>
      <c r="X2" s="2" t="s">
        <v>14</v>
      </c>
      <c r="Y2" s="2" t="s">
        <v>14</v>
      </c>
      <c r="Z2" s="2" t="s">
        <v>14</v>
      </c>
      <c r="AA2" s="2" t="s">
        <v>14</v>
      </c>
    </row>
    <row r="3" spans="1:27" x14ac:dyDescent="0.15">
      <c r="A3" s="3">
        <v>1</v>
      </c>
      <c r="B3">
        <v>1</v>
      </c>
      <c r="C3">
        <v>1</v>
      </c>
      <c r="D3">
        <v>1</v>
      </c>
      <c r="E3">
        <v>1</v>
      </c>
      <c r="F3">
        <v>1</v>
      </c>
      <c r="G3">
        <v>1</v>
      </c>
      <c r="H3">
        <v>1</v>
      </c>
      <c r="I3">
        <v>21</v>
      </c>
      <c r="J3">
        <v>21</v>
      </c>
      <c r="K3">
        <v>21</v>
      </c>
      <c r="L3">
        <v>21</v>
      </c>
      <c r="M3">
        <v>21</v>
      </c>
      <c r="N3">
        <v>21</v>
      </c>
      <c r="O3">
        <v>1</v>
      </c>
      <c r="P3">
        <v>2</v>
      </c>
      <c r="Q3">
        <v>3</v>
      </c>
      <c r="R3">
        <v>4</v>
      </c>
      <c r="S3">
        <v>5</v>
      </c>
      <c r="T3">
        <v>6</v>
      </c>
      <c r="U3">
        <v>7</v>
      </c>
      <c r="V3">
        <v>20</v>
      </c>
      <c r="W3">
        <v>19</v>
      </c>
      <c r="X3">
        <v>18</v>
      </c>
      <c r="Y3">
        <v>17</v>
      </c>
      <c r="Z3">
        <v>16</v>
      </c>
      <c r="AA3">
        <v>15</v>
      </c>
    </row>
    <row r="4" spans="1:27" x14ac:dyDescent="0.15">
      <c r="A4" s="3">
        <v>2</v>
      </c>
      <c r="B4">
        <v>2</v>
      </c>
      <c r="C4">
        <v>2</v>
      </c>
      <c r="D4">
        <v>2</v>
      </c>
      <c r="E4">
        <v>2</v>
      </c>
      <c r="F4">
        <v>2</v>
      </c>
      <c r="G4">
        <v>2</v>
      </c>
      <c r="H4">
        <v>2</v>
      </c>
      <c r="I4">
        <v>20</v>
      </c>
      <c r="J4">
        <v>20</v>
      </c>
      <c r="K4">
        <v>20</v>
      </c>
      <c r="L4">
        <v>20</v>
      </c>
      <c r="M4">
        <v>20</v>
      </c>
      <c r="N4">
        <v>20</v>
      </c>
      <c r="O4">
        <v>1</v>
      </c>
      <c r="P4">
        <v>2</v>
      </c>
      <c r="Q4">
        <v>3</v>
      </c>
      <c r="R4">
        <v>4</v>
      </c>
      <c r="S4">
        <v>5</v>
      </c>
      <c r="T4">
        <v>6</v>
      </c>
      <c r="U4">
        <v>7</v>
      </c>
      <c r="V4">
        <v>20</v>
      </c>
      <c r="W4">
        <v>19</v>
      </c>
      <c r="X4">
        <v>18</v>
      </c>
      <c r="Y4">
        <v>17</v>
      </c>
      <c r="Z4">
        <v>16</v>
      </c>
      <c r="AA4">
        <v>15</v>
      </c>
    </row>
    <row r="5" spans="1:27" x14ac:dyDescent="0.15">
      <c r="A5" s="3">
        <v>3</v>
      </c>
      <c r="B5">
        <v>3</v>
      </c>
      <c r="C5">
        <v>3</v>
      </c>
      <c r="D5">
        <v>3</v>
      </c>
      <c r="E5">
        <v>3</v>
      </c>
      <c r="F5">
        <v>3</v>
      </c>
      <c r="G5">
        <v>3</v>
      </c>
      <c r="H5">
        <v>3</v>
      </c>
      <c r="I5">
        <v>19</v>
      </c>
      <c r="J5">
        <v>19</v>
      </c>
      <c r="K5">
        <v>19</v>
      </c>
      <c r="L5">
        <v>19</v>
      </c>
      <c r="M5">
        <v>19</v>
      </c>
      <c r="N5">
        <v>19</v>
      </c>
      <c r="O5">
        <v>1</v>
      </c>
      <c r="P5">
        <v>2</v>
      </c>
      <c r="Q5">
        <v>3</v>
      </c>
      <c r="R5">
        <v>4</v>
      </c>
      <c r="S5">
        <v>5</v>
      </c>
      <c r="T5">
        <v>6</v>
      </c>
      <c r="U5">
        <v>7</v>
      </c>
      <c r="V5">
        <v>20</v>
      </c>
      <c r="W5">
        <v>19</v>
      </c>
      <c r="X5">
        <v>18</v>
      </c>
      <c r="Y5">
        <v>17</v>
      </c>
      <c r="Z5">
        <v>16</v>
      </c>
      <c r="AA5">
        <v>15</v>
      </c>
    </row>
    <row r="6" spans="1:27" x14ac:dyDescent="0.15">
      <c r="A6" s="3">
        <v>4</v>
      </c>
      <c r="B6">
        <v>4</v>
      </c>
      <c r="C6">
        <v>4</v>
      </c>
      <c r="D6">
        <v>4</v>
      </c>
      <c r="E6">
        <v>4</v>
      </c>
      <c r="F6">
        <v>4</v>
      </c>
      <c r="G6">
        <v>4</v>
      </c>
      <c r="H6">
        <v>4</v>
      </c>
      <c r="I6">
        <v>18</v>
      </c>
      <c r="J6">
        <v>18</v>
      </c>
      <c r="K6">
        <v>18</v>
      </c>
      <c r="L6">
        <v>18</v>
      </c>
      <c r="M6">
        <v>18</v>
      </c>
      <c r="N6">
        <v>18</v>
      </c>
      <c r="O6">
        <v>1</v>
      </c>
      <c r="P6">
        <v>2</v>
      </c>
      <c r="Q6">
        <v>3</v>
      </c>
      <c r="R6">
        <v>4</v>
      </c>
      <c r="S6">
        <v>5</v>
      </c>
      <c r="T6">
        <v>6</v>
      </c>
      <c r="U6">
        <v>7</v>
      </c>
      <c r="V6">
        <v>20</v>
      </c>
      <c r="W6">
        <v>19</v>
      </c>
      <c r="X6">
        <v>18</v>
      </c>
      <c r="Y6">
        <v>17</v>
      </c>
      <c r="Z6">
        <v>16</v>
      </c>
      <c r="AA6">
        <v>15</v>
      </c>
    </row>
    <row r="7" spans="1:27" x14ac:dyDescent="0.15">
      <c r="A7" s="3">
        <v>5</v>
      </c>
      <c r="B7">
        <v>5</v>
      </c>
      <c r="C7">
        <v>5</v>
      </c>
      <c r="D7">
        <v>5</v>
      </c>
      <c r="E7">
        <v>5</v>
      </c>
      <c r="F7">
        <v>5</v>
      </c>
      <c r="G7">
        <v>5</v>
      </c>
      <c r="H7">
        <v>5</v>
      </c>
      <c r="I7">
        <v>17</v>
      </c>
      <c r="J7">
        <v>17</v>
      </c>
      <c r="K7">
        <v>17</v>
      </c>
      <c r="L7">
        <v>17</v>
      </c>
      <c r="M7">
        <v>17</v>
      </c>
      <c r="N7">
        <v>17</v>
      </c>
      <c r="O7">
        <v>1</v>
      </c>
      <c r="P7">
        <v>2</v>
      </c>
      <c r="Q7">
        <v>3</v>
      </c>
      <c r="R7">
        <v>4</v>
      </c>
      <c r="S7">
        <v>5</v>
      </c>
      <c r="T7">
        <v>6</v>
      </c>
      <c r="U7">
        <v>7</v>
      </c>
      <c r="V7">
        <v>20</v>
      </c>
      <c r="W7">
        <v>19</v>
      </c>
      <c r="X7">
        <v>18</v>
      </c>
      <c r="Y7">
        <v>17</v>
      </c>
      <c r="Z7">
        <v>16</v>
      </c>
      <c r="AA7">
        <v>15</v>
      </c>
    </row>
    <row r="8" spans="1:27" x14ac:dyDescent="0.15">
      <c r="A8" s="3">
        <v>6</v>
      </c>
      <c r="B8">
        <v>6</v>
      </c>
      <c r="C8">
        <v>6</v>
      </c>
      <c r="D8">
        <v>6</v>
      </c>
      <c r="E8">
        <v>6</v>
      </c>
      <c r="F8">
        <v>6</v>
      </c>
      <c r="G8">
        <v>6</v>
      </c>
      <c r="H8">
        <v>6</v>
      </c>
      <c r="I8">
        <v>16</v>
      </c>
      <c r="J8">
        <v>16</v>
      </c>
      <c r="K8">
        <v>16</v>
      </c>
      <c r="L8">
        <v>16</v>
      </c>
      <c r="M8">
        <v>16</v>
      </c>
      <c r="N8">
        <v>16</v>
      </c>
      <c r="O8">
        <v>1</v>
      </c>
      <c r="P8">
        <v>2</v>
      </c>
      <c r="Q8">
        <v>3</v>
      </c>
      <c r="R8">
        <v>4</v>
      </c>
      <c r="S8">
        <v>5</v>
      </c>
      <c r="T8">
        <v>6</v>
      </c>
      <c r="U8">
        <v>7</v>
      </c>
      <c r="V8">
        <v>20</v>
      </c>
      <c r="W8">
        <v>19</v>
      </c>
      <c r="X8">
        <v>18</v>
      </c>
      <c r="Y8">
        <v>17</v>
      </c>
      <c r="Z8">
        <v>16</v>
      </c>
      <c r="AA8">
        <v>15</v>
      </c>
    </row>
    <row r="9" spans="1:27" x14ac:dyDescent="0.15">
      <c r="A9" s="3">
        <v>7</v>
      </c>
      <c r="B9">
        <v>7</v>
      </c>
      <c r="C9">
        <v>7</v>
      </c>
      <c r="D9">
        <v>7</v>
      </c>
      <c r="E9">
        <v>7</v>
      </c>
      <c r="F9">
        <v>7</v>
      </c>
      <c r="G9">
        <v>7</v>
      </c>
      <c r="H9">
        <v>7</v>
      </c>
      <c r="I9">
        <v>15</v>
      </c>
      <c r="J9">
        <v>15</v>
      </c>
      <c r="K9">
        <v>15</v>
      </c>
      <c r="L9">
        <v>15</v>
      </c>
      <c r="M9">
        <v>15</v>
      </c>
      <c r="N9">
        <v>15</v>
      </c>
      <c r="O9">
        <v>1</v>
      </c>
      <c r="P9">
        <v>2</v>
      </c>
      <c r="Q9">
        <v>3</v>
      </c>
      <c r="R9">
        <v>4</v>
      </c>
      <c r="S9">
        <v>5</v>
      </c>
      <c r="T9">
        <v>6</v>
      </c>
      <c r="U9">
        <v>7</v>
      </c>
      <c r="V9">
        <v>20</v>
      </c>
      <c r="W9">
        <v>19</v>
      </c>
      <c r="X9">
        <v>18</v>
      </c>
      <c r="Y9">
        <v>17</v>
      </c>
      <c r="Z9">
        <v>16</v>
      </c>
      <c r="AA9">
        <v>15</v>
      </c>
    </row>
    <row r="10" spans="1:27" x14ac:dyDescent="0.15">
      <c r="A10" s="3">
        <v>8</v>
      </c>
      <c r="B10">
        <v>15</v>
      </c>
      <c r="C10">
        <v>15</v>
      </c>
      <c r="D10">
        <v>15</v>
      </c>
      <c r="E10">
        <v>15</v>
      </c>
      <c r="F10">
        <v>15</v>
      </c>
      <c r="G10">
        <v>15</v>
      </c>
      <c r="H10">
        <v>15</v>
      </c>
      <c r="I10">
        <v>7</v>
      </c>
      <c r="J10">
        <v>7</v>
      </c>
      <c r="K10">
        <v>7</v>
      </c>
      <c r="L10">
        <v>7</v>
      </c>
      <c r="M10">
        <v>7</v>
      </c>
      <c r="N10">
        <v>7</v>
      </c>
      <c r="O10">
        <v>1</v>
      </c>
      <c r="P10">
        <v>2</v>
      </c>
      <c r="Q10">
        <v>3</v>
      </c>
      <c r="R10">
        <v>4</v>
      </c>
      <c r="S10">
        <v>5</v>
      </c>
      <c r="T10">
        <v>6</v>
      </c>
      <c r="U10">
        <v>7</v>
      </c>
      <c r="V10">
        <v>20</v>
      </c>
      <c r="W10">
        <v>19</v>
      </c>
      <c r="X10">
        <v>18</v>
      </c>
      <c r="Y10">
        <v>17</v>
      </c>
      <c r="Z10">
        <v>16</v>
      </c>
      <c r="AA10">
        <v>15</v>
      </c>
    </row>
    <row r="11" spans="1:27" x14ac:dyDescent="0.15">
      <c r="A11" s="3">
        <v>9</v>
      </c>
      <c r="B11">
        <v>16</v>
      </c>
      <c r="C11">
        <v>16</v>
      </c>
      <c r="D11">
        <v>16</v>
      </c>
      <c r="E11">
        <v>16</v>
      </c>
      <c r="F11">
        <v>16</v>
      </c>
      <c r="G11">
        <v>16</v>
      </c>
      <c r="H11">
        <v>16</v>
      </c>
      <c r="I11">
        <v>6</v>
      </c>
      <c r="J11">
        <v>6</v>
      </c>
      <c r="K11">
        <v>6</v>
      </c>
      <c r="L11">
        <v>6</v>
      </c>
      <c r="M11">
        <v>6</v>
      </c>
      <c r="N11">
        <v>6</v>
      </c>
      <c r="O11">
        <v>1</v>
      </c>
      <c r="P11">
        <v>2</v>
      </c>
      <c r="Q11">
        <v>3</v>
      </c>
      <c r="R11">
        <v>4</v>
      </c>
      <c r="S11">
        <v>5</v>
      </c>
      <c r="T11">
        <v>6</v>
      </c>
      <c r="U11">
        <v>7</v>
      </c>
      <c r="V11">
        <v>20</v>
      </c>
      <c r="W11">
        <v>19</v>
      </c>
      <c r="X11">
        <v>18</v>
      </c>
      <c r="Y11">
        <v>17</v>
      </c>
      <c r="Z11">
        <v>16</v>
      </c>
      <c r="AA11">
        <v>15</v>
      </c>
    </row>
    <row r="12" spans="1:27" x14ac:dyDescent="0.15">
      <c r="A12" s="3">
        <v>10</v>
      </c>
      <c r="B12">
        <v>17</v>
      </c>
      <c r="C12">
        <v>17</v>
      </c>
      <c r="D12">
        <v>17</v>
      </c>
      <c r="E12">
        <v>17</v>
      </c>
      <c r="F12">
        <v>17</v>
      </c>
      <c r="G12">
        <v>17</v>
      </c>
      <c r="H12">
        <v>17</v>
      </c>
      <c r="I12">
        <v>5</v>
      </c>
      <c r="J12">
        <v>5</v>
      </c>
      <c r="K12">
        <v>5</v>
      </c>
      <c r="L12">
        <v>5</v>
      </c>
      <c r="M12">
        <v>5</v>
      </c>
      <c r="N12">
        <v>5</v>
      </c>
      <c r="O12">
        <v>1</v>
      </c>
      <c r="P12">
        <v>2</v>
      </c>
      <c r="Q12">
        <v>3</v>
      </c>
      <c r="R12">
        <v>4</v>
      </c>
      <c r="S12">
        <v>5</v>
      </c>
      <c r="T12">
        <v>6</v>
      </c>
      <c r="U12">
        <v>7</v>
      </c>
      <c r="V12">
        <v>20</v>
      </c>
      <c r="W12">
        <v>19</v>
      </c>
      <c r="X12">
        <v>18</v>
      </c>
      <c r="Y12">
        <v>17</v>
      </c>
      <c r="Z12">
        <v>16</v>
      </c>
      <c r="AA12">
        <v>15</v>
      </c>
    </row>
    <row r="13" spans="1:27" x14ac:dyDescent="0.15">
      <c r="A13" s="3">
        <v>11</v>
      </c>
      <c r="B13">
        <v>18</v>
      </c>
      <c r="C13">
        <v>18</v>
      </c>
      <c r="D13">
        <v>18</v>
      </c>
      <c r="E13">
        <v>18</v>
      </c>
      <c r="F13">
        <v>18</v>
      </c>
      <c r="G13">
        <v>18</v>
      </c>
      <c r="H13">
        <v>18</v>
      </c>
      <c r="I13">
        <v>4</v>
      </c>
      <c r="J13">
        <v>4</v>
      </c>
      <c r="K13">
        <v>4</v>
      </c>
      <c r="L13">
        <v>4</v>
      </c>
      <c r="M13">
        <v>4</v>
      </c>
      <c r="N13">
        <v>4</v>
      </c>
      <c r="O13">
        <v>1</v>
      </c>
      <c r="P13">
        <v>2</v>
      </c>
      <c r="Q13">
        <v>3</v>
      </c>
      <c r="R13">
        <v>4</v>
      </c>
      <c r="S13">
        <v>5</v>
      </c>
      <c r="T13">
        <v>6</v>
      </c>
      <c r="U13">
        <v>7</v>
      </c>
      <c r="V13">
        <v>20</v>
      </c>
      <c r="W13">
        <v>19</v>
      </c>
      <c r="X13">
        <v>18</v>
      </c>
      <c r="Y13">
        <v>17</v>
      </c>
      <c r="Z13">
        <v>16</v>
      </c>
      <c r="AA13">
        <v>15</v>
      </c>
    </row>
    <row r="14" spans="1:27" x14ac:dyDescent="0.15">
      <c r="A14" s="3">
        <v>12</v>
      </c>
      <c r="B14">
        <v>19</v>
      </c>
      <c r="C14">
        <v>19</v>
      </c>
      <c r="D14">
        <v>19</v>
      </c>
      <c r="E14">
        <v>19</v>
      </c>
      <c r="F14">
        <v>19</v>
      </c>
      <c r="G14">
        <v>19</v>
      </c>
      <c r="H14">
        <v>19</v>
      </c>
      <c r="I14">
        <v>3</v>
      </c>
      <c r="J14">
        <v>3</v>
      </c>
      <c r="K14">
        <v>3</v>
      </c>
      <c r="L14">
        <v>3</v>
      </c>
      <c r="M14">
        <v>3</v>
      </c>
      <c r="N14">
        <v>3</v>
      </c>
      <c r="O14">
        <v>1</v>
      </c>
      <c r="P14">
        <v>2</v>
      </c>
      <c r="Q14">
        <v>3</v>
      </c>
      <c r="R14">
        <v>4</v>
      </c>
      <c r="S14">
        <v>5</v>
      </c>
      <c r="T14">
        <v>6</v>
      </c>
      <c r="U14">
        <v>7</v>
      </c>
      <c r="V14">
        <v>20</v>
      </c>
      <c r="W14">
        <v>19</v>
      </c>
      <c r="X14">
        <v>18</v>
      </c>
      <c r="Y14">
        <v>17</v>
      </c>
      <c r="Z14">
        <v>16</v>
      </c>
      <c r="AA14">
        <v>15</v>
      </c>
    </row>
    <row r="15" spans="1:27" x14ac:dyDescent="0.15">
      <c r="A15" s="3">
        <v>13</v>
      </c>
      <c r="B15">
        <v>20</v>
      </c>
      <c r="C15">
        <v>20</v>
      </c>
      <c r="D15">
        <v>20</v>
      </c>
      <c r="E15">
        <v>20</v>
      </c>
      <c r="F15">
        <v>20</v>
      </c>
      <c r="G15">
        <v>20</v>
      </c>
      <c r="H15">
        <v>20</v>
      </c>
      <c r="I15">
        <v>2</v>
      </c>
      <c r="J15">
        <v>2</v>
      </c>
      <c r="K15">
        <v>2</v>
      </c>
      <c r="L15">
        <v>2</v>
      </c>
      <c r="M15">
        <v>2</v>
      </c>
      <c r="N15">
        <v>2</v>
      </c>
      <c r="O15">
        <v>1</v>
      </c>
      <c r="P15">
        <v>2</v>
      </c>
      <c r="Q15">
        <v>3</v>
      </c>
      <c r="R15">
        <v>4</v>
      </c>
      <c r="S15">
        <v>5</v>
      </c>
      <c r="T15">
        <v>6</v>
      </c>
      <c r="U15">
        <v>7</v>
      </c>
      <c r="V15">
        <v>20</v>
      </c>
      <c r="W15">
        <v>19</v>
      </c>
      <c r="X15">
        <v>18</v>
      </c>
      <c r="Y15">
        <v>17</v>
      </c>
      <c r="Z15">
        <v>16</v>
      </c>
      <c r="AA15">
        <v>15</v>
      </c>
    </row>
    <row r="16" spans="1:27" x14ac:dyDescent="0.15">
      <c r="A16" s="3">
        <v>14</v>
      </c>
      <c r="B16">
        <v>21</v>
      </c>
      <c r="C16">
        <v>21</v>
      </c>
      <c r="D16">
        <v>21</v>
      </c>
      <c r="E16">
        <v>21</v>
      </c>
      <c r="F16">
        <v>21</v>
      </c>
      <c r="G16">
        <v>21</v>
      </c>
      <c r="H16">
        <v>21</v>
      </c>
      <c r="I16">
        <v>1</v>
      </c>
      <c r="J16">
        <v>1</v>
      </c>
      <c r="K16">
        <v>1</v>
      </c>
      <c r="L16">
        <v>1</v>
      </c>
      <c r="M16">
        <v>1</v>
      </c>
      <c r="N16">
        <v>1</v>
      </c>
      <c r="O16">
        <v>1</v>
      </c>
      <c r="P16">
        <v>2</v>
      </c>
      <c r="Q16">
        <v>3</v>
      </c>
      <c r="R16">
        <v>4</v>
      </c>
      <c r="S16">
        <v>5</v>
      </c>
      <c r="T16">
        <v>6</v>
      </c>
      <c r="U16">
        <v>7</v>
      </c>
      <c r="V16">
        <v>20</v>
      </c>
      <c r="W16">
        <v>19</v>
      </c>
      <c r="X16">
        <v>18</v>
      </c>
      <c r="Y16">
        <v>17</v>
      </c>
      <c r="Z16">
        <v>16</v>
      </c>
      <c r="AA16">
        <v>15</v>
      </c>
    </row>
    <row r="17" spans="1:27" x14ac:dyDescent="0.15">
      <c r="A17" s="3">
        <v>15</v>
      </c>
      <c r="B17">
        <v>1</v>
      </c>
      <c r="C17">
        <v>1</v>
      </c>
      <c r="D17">
        <v>1</v>
      </c>
      <c r="E17">
        <v>1</v>
      </c>
      <c r="F17">
        <v>1</v>
      </c>
      <c r="G17">
        <v>1</v>
      </c>
      <c r="H17">
        <v>1</v>
      </c>
      <c r="I17">
        <v>21</v>
      </c>
      <c r="J17">
        <v>21</v>
      </c>
      <c r="K17">
        <v>21</v>
      </c>
      <c r="L17">
        <v>21</v>
      </c>
      <c r="M17">
        <v>21</v>
      </c>
      <c r="N17">
        <v>21</v>
      </c>
      <c r="O17">
        <v>15</v>
      </c>
      <c r="P17">
        <v>16</v>
      </c>
      <c r="Q17">
        <v>17</v>
      </c>
      <c r="R17">
        <v>18</v>
      </c>
      <c r="S17">
        <v>19</v>
      </c>
      <c r="T17">
        <v>20</v>
      </c>
      <c r="U17">
        <v>21</v>
      </c>
      <c r="V17">
        <v>6</v>
      </c>
      <c r="W17">
        <v>5</v>
      </c>
      <c r="X17">
        <v>4</v>
      </c>
      <c r="Y17">
        <v>3</v>
      </c>
      <c r="Z17">
        <v>2</v>
      </c>
      <c r="AA17">
        <v>1</v>
      </c>
    </row>
    <row r="18" spans="1:27" x14ac:dyDescent="0.15">
      <c r="A18" s="3">
        <v>16</v>
      </c>
      <c r="B18">
        <v>2</v>
      </c>
      <c r="C18">
        <v>2</v>
      </c>
      <c r="D18">
        <v>2</v>
      </c>
      <c r="E18">
        <v>2</v>
      </c>
      <c r="F18">
        <v>2</v>
      </c>
      <c r="G18">
        <v>2</v>
      </c>
      <c r="H18">
        <v>2</v>
      </c>
      <c r="I18">
        <v>20</v>
      </c>
      <c r="J18">
        <v>20</v>
      </c>
      <c r="K18">
        <v>20</v>
      </c>
      <c r="L18">
        <v>20</v>
      </c>
      <c r="M18">
        <v>20</v>
      </c>
      <c r="N18">
        <v>20</v>
      </c>
      <c r="O18">
        <v>15</v>
      </c>
      <c r="P18">
        <v>16</v>
      </c>
      <c r="Q18">
        <v>17</v>
      </c>
      <c r="R18">
        <v>18</v>
      </c>
      <c r="S18">
        <v>19</v>
      </c>
      <c r="T18">
        <v>20</v>
      </c>
      <c r="U18">
        <v>21</v>
      </c>
      <c r="V18">
        <v>6</v>
      </c>
      <c r="W18">
        <v>5</v>
      </c>
      <c r="X18">
        <v>4</v>
      </c>
      <c r="Y18">
        <v>3</v>
      </c>
      <c r="Z18">
        <v>2</v>
      </c>
      <c r="AA18">
        <v>1</v>
      </c>
    </row>
    <row r="19" spans="1:27" x14ac:dyDescent="0.15">
      <c r="A19" s="3">
        <v>17</v>
      </c>
      <c r="B19">
        <v>3</v>
      </c>
      <c r="C19">
        <v>3</v>
      </c>
      <c r="D19">
        <v>3</v>
      </c>
      <c r="E19">
        <v>3</v>
      </c>
      <c r="F19">
        <v>3</v>
      </c>
      <c r="G19">
        <v>3</v>
      </c>
      <c r="H19">
        <v>3</v>
      </c>
      <c r="I19">
        <v>19</v>
      </c>
      <c r="J19">
        <v>19</v>
      </c>
      <c r="K19">
        <v>19</v>
      </c>
      <c r="L19">
        <v>19</v>
      </c>
      <c r="M19">
        <v>19</v>
      </c>
      <c r="N19">
        <v>19</v>
      </c>
      <c r="O19">
        <v>15</v>
      </c>
      <c r="P19">
        <v>16</v>
      </c>
      <c r="Q19">
        <v>17</v>
      </c>
      <c r="R19">
        <v>18</v>
      </c>
      <c r="S19">
        <v>19</v>
      </c>
      <c r="T19">
        <v>20</v>
      </c>
      <c r="U19">
        <v>21</v>
      </c>
      <c r="V19">
        <v>6</v>
      </c>
      <c r="W19">
        <v>5</v>
      </c>
      <c r="X19">
        <v>4</v>
      </c>
      <c r="Y19">
        <v>3</v>
      </c>
      <c r="Z19">
        <v>2</v>
      </c>
      <c r="AA19">
        <v>1</v>
      </c>
    </row>
    <row r="20" spans="1:27" x14ac:dyDescent="0.15">
      <c r="A20" s="3">
        <v>18</v>
      </c>
      <c r="B20">
        <v>4</v>
      </c>
      <c r="C20">
        <v>4</v>
      </c>
      <c r="D20">
        <v>4</v>
      </c>
      <c r="E20">
        <v>4</v>
      </c>
      <c r="F20">
        <v>4</v>
      </c>
      <c r="G20">
        <v>4</v>
      </c>
      <c r="H20">
        <v>4</v>
      </c>
      <c r="I20">
        <v>18</v>
      </c>
      <c r="J20">
        <v>18</v>
      </c>
      <c r="K20">
        <v>18</v>
      </c>
      <c r="L20">
        <v>18</v>
      </c>
      <c r="M20">
        <v>18</v>
      </c>
      <c r="N20">
        <v>18</v>
      </c>
      <c r="O20">
        <v>15</v>
      </c>
      <c r="P20">
        <v>16</v>
      </c>
      <c r="Q20">
        <v>17</v>
      </c>
      <c r="R20">
        <v>18</v>
      </c>
      <c r="S20">
        <v>19</v>
      </c>
      <c r="T20">
        <v>20</v>
      </c>
      <c r="U20">
        <v>21</v>
      </c>
      <c r="V20">
        <v>6</v>
      </c>
      <c r="W20">
        <v>5</v>
      </c>
      <c r="X20">
        <v>4</v>
      </c>
      <c r="Y20">
        <v>3</v>
      </c>
      <c r="Z20">
        <v>2</v>
      </c>
      <c r="AA20">
        <v>1</v>
      </c>
    </row>
    <row r="21" spans="1:27" x14ac:dyDescent="0.15">
      <c r="A21" s="3">
        <v>19</v>
      </c>
      <c r="B21">
        <v>5</v>
      </c>
      <c r="C21">
        <v>5</v>
      </c>
      <c r="D21">
        <v>5</v>
      </c>
      <c r="E21">
        <v>5</v>
      </c>
      <c r="F21">
        <v>5</v>
      </c>
      <c r="G21">
        <v>5</v>
      </c>
      <c r="H21">
        <v>5</v>
      </c>
      <c r="I21">
        <v>17</v>
      </c>
      <c r="J21">
        <v>17</v>
      </c>
      <c r="K21">
        <v>17</v>
      </c>
      <c r="L21">
        <v>17</v>
      </c>
      <c r="M21">
        <v>17</v>
      </c>
      <c r="N21">
        <v>17</v>
      </c>
      <c r="O21">
        <v>15</v>
      </c>
      <c r="P21">
        <v>16</v>
      </c>
      <c r="Q21">
        <v>17</v>
      </c>
      <c r="R21">
        <v>18</v>
      </c>
      <c r="S21">
        <v>19</v>
      </c>
      <c r="T21">
        <v>20</v>
      </c>
      <c r="U21">
        <v>21</v>
      </c>
      <c r="V21">
        <v>6</v>
      </c>
      <c r="W21">
        <v>5</v>
      </c>
      <c r="X21">
        <v>4</v>
      </c>
      <c r="Y21">
        <v>3</v>
      </c>
      <c r="Z21">
        <v>2</v>
      </c>
      <c r="AA21">
        <v>1</v>
      </c>
    </row>
    <row r="22" spans="1:27" x14ac:dyDescent="0.15">
      <c r="A22" s="3">
        <v>20</v>
      </c>
      <c r="B22">
        <v>6</v>
      </c>
      <c r="C22">
        <v>6</v>
      </c>
      <c r="D22">
        <v>6</v>
      </c>
      <c r="E22">
        <v>6</v>
      </c>
      <c r="F22">
        <v>6</v>
      </c>
      <c r="G22">
        <v>6</v>
      </c>
      <c r="H22">
        <v>6</v>
      </c>
      <c r="I22">
        <v>16</v>
      </c>
      <c r="J22">
        <v>16</v>
      </c>
      <c r="K22">
        <v>16</v>
      </c>
      <c r="L22">
        <v>16</v>
      </c>
      <c r="M22">
        <v>16</v>
      </c>
      <c r="N22">
        <v>16</v>
      </c>
      <c r="O22">
        <v>15</v>
      </c>
      <c r="P22">
        <v>16</v>
      </c>
      <c r="Q22">
        <v>17</v>
      </c>
      <c r="R22">
        <v>18</v>
      </c>
      <c r="S22">
        <v>19</v>
      </c>
      <c r="T22">
        <v>20</v>
      </c>
      <c r="U22">
        <v>21</v>
      </c>
      <c r="V22">
        <v>6</v>
      </c>
      <c r="W22">
        <v>5</v>
      </c>
      <c r="X22">
        <v>4</v>
      </c>
      <c r="Y22">
        <v>3</v>
      </c>
      <c r="Z22">
        <v>2</v>
      </c>
      <c r="AA22">
        <v>1</v>
      </c>
    </row>
    <row r="23" spans="1:27" x14ac:dyDescent="0.15">
      <c r="A23" s="3">
        <v>21</v>
      </c>
      <c r="B23">
        <v>7</v>
      </c>
      <c r="C23">
        <v>7</v>
      </c>
      <c r="D23">
        <v>7</v>
      </c>
      <c r="E23">
        <v>7</v>
      </c>
      <c r="F23">
        <v>7</v>
      </c>
      <c r="G23">
        <v>7</v>
      </c>
      <c r="H23">
        <v>7</v>
      </c>
      <c r="I23">
        <v>15</v>
      </c>
      <c r="J23">
        <v>15</v>
      </c>
      <c r="K23">
        <v>15</v>
      </c>
      <c r="L23">
        <v>15</v>
      </c>
      <c r="M23">
        <v>15</v>
      </c>
      <c r="N23">
        <v>15</v>
      </c>
      <c r="O23">
        <v>15</v>
      </c>
      <c r="P23">
        <v>16</v>
      </c>
      <c r="Q23">
        <v>17</v>
      </c>
      <c r="R23">
        <v>18</v>
      </c>
      <c r="S23">
        <v>19</v>
      </c>
      <c r="T23">
        <v>20</v>
      </c>
      <c r="U23">
        <v>21</v>
      </c>
      <c r="V23">
        <v>6</v>
      </c>
      <c r="W23">
        <v>5</v>
      </c>
      <c r="X23">
        <v>4</v>
      </c>
      <c r="Y23">
        <v>3</v>
      </c>
      <c r="Z23">
        <v>2</v>
      </c>
      <c r="AA23">
        <v>1</v>
      </c>
    </row>
    <row r="24" spans="1:27" x14ac:dyDescent="0.15">
      <c r="A24" s="3">
        <v>22</v>
      </c>
      <c r="B24">
        <v>15</v>
      </c>
      <c r="C24">
        <v>15</v>
      </c>
      <c r="D24">
        <v>15</v>
      </c>
      <c r="E24">
        <v>15</v>
      </c>
      <c r="F24">
        <v>15</v>
      </c>
      <c r="G24">
        <v>15</v>
      </c>
      <c r="H24">
        <v>15</v>
      </c>
      <c r="I24">
        <v>7</v>
      </c>
      <c r="J24">
        <v>7</v>
      </c>
      <c r="K24">
        <v>7</v>
      </c>
      <c r="L24">
        <v>7</v>
      </c>
      <c r="M24">
        <v>7</v>
      </c>
      <c r="N24">
        <v>7</v>
      </c>
      <c r="O24">
        <v>15</v>
      </c>
      <c r="P24">
        <v>16</v>
      </c>
      <c r="Q24">
        <v>17</v>
      </c>
      <c r="R24">
        <v>18</v>
      </c>
      <c r="S24">
        <v>19</v>
      </c>
      <c r="T24">
        <v>20</v>
      </c>
      <c r="U24">
        <v>21</v>
      </c>
      <c r="V24">
        <v>6</v>
      </c>
      <c r="W24">
        <v>5</v>
      </c>
      <c r="X24">
        <v>4</v>
      </c>
      <c r="Y24">
        <v>3</v>
      </c>
      <c r="Z24">
        <v>2</v>
      </c>
      <c r="AA24">
        <v>1</v>
      </c>
    </row>
    <row r="25" spans="1:27" x14ac:dyDescent="0.15">
      <c r="A25" s="3">
        <v>23</v>
      </c>
      <c r="B25">
        <v>16</v>
      </c>
      <c r="C25">
        <v>16</v>
      </c>
      <c r="D25">
        <v>16</v>
      </c>
      <c r="E25">
        <v>16</v>
      </c>
      <c r="F25">
        <v>16</v>
      </c>
      <c r="G25">
        <v>16</v>
      </c>
      <c r="H25">
        <v>16</v>
      </c>
      <c r="I25">
        <v>6</v>
      </c>
      <c r="J25">
        <v>6</v>
      </c>
      <c r="K25">
        <v>6</v>
      </c>
      <c r="L25">
        <v>6</v>
      </c>
      <c r="M25">
        <v>6</v>
      </c>
      <c r="N25">
        <v>6</v>
      </c>
      <c r="O25">
        <v>15</v>
      </c>
      <c r="P25">
        <v>16</v>
      </c>
      <c r="Q25">
        <v>17</v>
      </c>
      <c r="R25">
        <v>18</v>
      </c>
      <c r="S25">
        <v>19</v>
      </c>
      <c r="T25">
        <v>20</v>
      </c>
      <c r="U25">
        <v>21</v>
      </c>
      <c r="V25">
        <v>6</v>
      </c>
      <c r="W25">
        <v>5</v>
      </c>
      <c r="X25">
        <v>4</v>
      </c>
      <c r="Y25">
        <v>3</v>
      </c>
      <c r="Z25">
        <v>2</v>
      </c>
      <c r="AA25">
        <v>1</v>
      </c>
    </row>
    <row r="26" spans="1:27" x14ac:dyDescent="0.15">
      <c r="A26" s="3">
        <v>24</v>
      </c>
      <c r="B26">
        <v>17</v>
      </c>
      <c r="C26">
        <v>17</v>
      </c>
      <c r="D26">
        <v>17</v>
      </c>
      <c r="E26">
        <v>17</v>
      </c>
      <c r="F26">
        <v>17</v>
      </c>
      <c r="G26">
        <v>17</v>
      </c>
      <c r="H26">
        <v>17</v>
      </c>
      <c r="I26">
        <v>5</v>
      </c>
      <c r="J26">
        <v>5</v>
      </c>
      <c r="K26">
        <v>5</v>
      </c>
      <c r="L26">
        <v>5</v>
      </c>
      <c r="M26">
        <v>5</v>
      </c>
      <c r="N26">
        <v>5</v>
      </c>
      <c r="O26">
        <v>15</v>
      </c>
      <c r="P26">
        <v>16</v>
      </c>
      <c r="Q26">
        <v>17</v>
      </c>
      <c r="R26">
        <v>18</v>
      </c>
      <c r="S26">
        <v>19</v>
      </c>
      <c r="T26">
        <v>20</v>
      </c>
      <c r="U26">
        <v>21</v>
      </c>
      <c r="V26">
        <v>6</v>
      </c>
      <c r="W26">
        <v>5</v>
      </c>
      <c r="X26">
        <v>4</v>
      </c>
      <c r="Y26">
        <v>3</v>
      </c>
      <c r="Z26">
        <v>2</v>
      </c>
      <c r="AA26">
        <v>1</v>
      </c>
    </row>
    <row r="27" spans="1:27" x14ac:dyDescent="0.15">
      <c r="A27" s="3">
        <v>25</v>
      </c>
      <c r="B27">
        <v>18</v>
      </c>
      <c r="C27">
        <v>18</v>
      </c>
      <c r="D27">
        <v>18</v>
      </c>
      <c r="E27">
        <v>18</v>
      </c>
      <c r="F27">
        <v>18</v>
      </c>
      <c r="G27">
        <v>18</v>
      </c>
      <c r="H27">
        <v>18</v>
      </c>
      <c r="I27">
        <v>4</v>
      </c>
      <c r="J27">
        <v>4</v>
      </c>
      <c r="K27">
        <v>4</v>
      </c>
      <c r="L27">
        <v>4</v>
      </c>
      <c r="M27">
        <v>4</v>
      </c>
      <c r="N27">
        <v>4</v>
      </c>
      <c r="O27">
        <v>15</v>
      </c>
      <c r="P27">
        <v>16</v>
      </c>
      <c r="Q27">
        <v>17</v>
      </c>
      <c r="R27">
        <v>18</v>
      </c>
      <c r="S27">
        <v>19</v>
      </c>
      <c r="T27">
        <v>20</v>
      </c>
      <c r="U27">
        <v>21</v>
      </c>
      <c r="V27">
        <v>6</v>
      </c>
      <c r="W27">
        <v>5</v>
      </c>
      <c r="X27">
        <v>4</v>
      </c>
      <c r="Y27">
        <v>3</v>
      </c>
      <c r="Z27">
        <v>2</v>
      </c>
      <c r="AA27">
        <v>1</v>
      </c>
    </row>
    <row r="28" spans="1:27" x14ac:dyDescent="0.15">
      <c r="A28" s="3">
        <v>26</v>
      </c>
      <c r="B28">
        <v>19</v>
      </c>
      <c r="C28">
        <v>19</v>
      </c>
      <c r="D28">
        <v>19</v>
      </c>
      <c r="E28">
        <v>19</v>
      </c>
      <c r="F28">
        <v>19</v>
      </c>
      <c r="G28">
        <v>19</v>
      </c>
      <c r="H28">
        <v>19</v>
      </c>
      <c r="I28">
        <v>3</v>
      </c>
      <c r="J28">
        <v>3</v>
      </c>
      <c r="K28">
        <v>3</v>
      </c>
      <c r="L28">
        <v>3</v>
      </c>
      <c r="M28">
        <v>3</v>
      </c>
      <c r="N28">
        <v>3</v>
      </c>
      <c r="O28">
        <v>15</v>
      </c>
      <c r="P28">
        <v>16</v>
      </c>
      <c r="Q28">
        <v>17</v>
      </c>
      <c r="R28">
        <v>18</v>
      </c>
      <c r="S28">
        <v>19</v>
      </c>
      <c r="T28">
        <v>20</v>
      </c>
      <c r="U28">
        <v>21</v>
      </c>
      <c r="V28">
        <v>6</v>
      </c>
      <c r="W28">
        <v>5</v>
      </c>
      <c r="X28">
        <v>4</v>
      </c>
      <c r="Y28">
        <v>3</v>
      </c>
      <c r="Z28">
        <v>2</v>
      </c>
      <c r="AA28">
        <v>1</v>
      </c>
    </row>
    <row r="29" spans="1:27" x14ac:dyDescent="0.15">
      <c r="A29" s="3">
        <v>27</v>
      </c>
      <c r="B29">
        <v>20</v>
      </c>
      <c r="C29">
        <v>20</v>
      </c>
      <c r="D29">
        <v>20</v>
      </c>
      <c r="E29">
        <v>20</v>
      </c>
      <c r="F29">
        <v>20</v>
      </c>
      <c r="G29">
        <v>20</v>
      </c>
      <c r="H29">
        <v>20</v>
      </c>
      <c r="I29">
        <v>2</v>
      </c>
      <c r="J29">
        <v>2</v>
      </c>
      <c r="K29">
        <v>2</v>
      </c>
      <c r="L29">
        <v>2</v>
      </c>
      <c r="M29">
        <v>2</v>
      </c>
      <c r="N29">
        <v>2</v>
      </c>
      <c r="O29">
        <v>15</v>
      </c>
      <c r="P29">
        <v>16</v>
      </c>
      <c r="Q29">
        <v>17</v>
      </c>
      <c r="R29">
        <v>18</v>
      </c>
      <c r="S29">
        <v>19</v>
      </c>
      <c r="T29">
        <v>20</v>
      </c>
      <c r="U29">
        <v>21</v>
      </c>
      <c r="V29">
        <v>6</v>
      </c>
      <c r="W29">
        <v>5</v>
      </c>
      <c r="X29">
        <v>4</v>
      </c>
      <c r="Y29">
        <v>3</v>
      </c>
      <c r="Z29">
        <v>2</v>
      </c>
      <c r="AA29">
        <v>1</v>
      </c>
    </row>
    <row r="30" spans="1:27" x14ac:dyDescent="0.15">
      <c r="A30" s="3">
        <v>28</v>
      </c>
      <c r="B30">
        <v>21</v>
      </c>
      <c r="C30">
        <v>21</v>
      </c>
      <c r="D30">
        <v>21</v>
      </c>
      <c r="E30">
        <v>21</v>
      </c>
      <c r="F30">
        <v>21</v>
      </c>
      <c r="G30">
        <v>21</v>
      </c>
      <c r="H30">
        <v>21</v>
      </c>
      <c r="I30">
        <v>1</v>
      </c>
      <c r="J30">
        <v>1</v>
      </c>
      <c r="K30">
        <v>1</v>
      </c>
      <c r="L30">
        <v>1</v>
      </c>
      <c r="M30">
        <v>1</v>
      </c>
      <c r="N30">
        <v>1</v>
      </c>
      <c r="O30">
        <v>15</v>
      </c>
      <c r="P30">
        <v>16</v>
      </c>
      <c r="Q30">
        <v>17</v>
      </c>
      <c r="R30">
        <v>18</v>
      </c>
      <c r="S30">
        <v>19</v>
      </c>
      <c r="T30">
        <v>20</v>
      </c>
      <c r="U30">
        <v>21</v>
      </c>
      <c r="V30">
        <v>6</v>
      </c>
      <c r="W30">
        <v>5</v>
      </c>
      <c r="X30">
        <v>4</v>
      </c>
      <c r="Y30">
        <v>3</v>
      </c>
      <c r="Z30">
        <v>2</v>
      </c>
      <c r="AA30">
        <v>1</v>
      </c>
    </row>
    <row r="31" spans="1:27" x14ac:dyDescent="0.15">
      <c r="A31" s="3">
        <v>29</v>
      </c>
      <c r="B31" s="87">
        <v>1</v>
      </c>
      <c r="C31" s="87">
        <v>2</v>
      </c>
      <c r="D31" s="87">
        <v>3</v>
      </c>
      <c r="E31" s="87">
        <v>4</v>
      </c>
      <c r="F31" s="87">
        <v>5</v>
      </c>
      <c r="G31" s="87">
        <v>6</v>
      </c>
      <c r="H31" s="87">
        <v>7</v>
      </c>
      <c r="I31" s="87">
        <v>8</v>
      </c>
      <c r="J31" s="87">
        <v>9</v>
      </c>
      <c r="K31" s="87">
        <v>10</v>
      </c>
      <c r="L31" s="87">
        <v>11</v>
      </c>
      <c r="M31" s="87">
        <v>12</v>
      </c>
      <c r="N31" s="87">
        <v>13</v>
      </c>
      <c r="O31" s="87">
        <v>14</v>
      </c>
      <c r="P31" s="87">
        <v>15</v>
      </c>
      <c r="Q31" s="87">
        <v>16</v>
      </c>
      <c r="R31" s="87">
        <v>17</v>
      </c>
      <c r="S31" s="87">
        <v>18</v>
      </c>
      <c r="T31" s="87">
        <v>19</v>
      </c>
      <c r="U31" s="87">
        <v>20</v>
      </c>
      <c r="V31" s="87">
        <v>21</v>
      </c>
      <c r="W31" s="87">
        <v>22</v>
      </c>
      <c r="X31" s="87">
        <v>23</v>
      </c>
      <c r="Y31" s="87">
        <v>24</v>
      </c>
      <c r="Z31" s="87">
        <v>25</v>
      </c>
      <c r="AA31" s="87">
        <v>26</v>
      </c>
    </row>
    <row r="32" spans="1:27" x14ac:dyDescent="0.15">
      <c r="B32" t="s">
        <v>115</v>
      </c>
      <c r="C32" t="s">
        <v>116</v>
      </c>
    </row>
    <row r="33" spans="1:24" x14ac:dyDescent="0.15">
      <c r="B33" s="88">
        <f>Dali!B2</f>
        <v>3</v>
      </c>
      <c r="C33" s="88">
        <v>1</v>
      </c>
    </row>
    <row r="34" spans="1:24" x14ac:dyDescent="0.15">
      <c r="B34" s="88">
        <f>VLOOKUP($C$33,$A$3:$AA$30,$B$33+1)</f>
        <v>1</v>
      </c>
      <c r="C34" s="88">
        <f>VLOOKUP($C$33,$A$3:$AA$30,$B$33+14)</f>
        <v>3</v>
      </c>
    </row>
    <row r="35" spans="1:24" x14ac:dyDescent="0.15">
      <c r="B35" t="s">
        <v>13</v>
      </c>
      <c r="C35" t="s">
        <v>14</v>
      </c>
    </row>
    <row r="40" spans="1:24" x14ac:dyDescent="0.15">
      <c r="K40" s="3" t="s">
        <v>26</v>
      </c>
      <c r="L40" s="1"/>
    </row>
    <row r="41" spans="1:24" x14ac:dyDescent="0.15">
      <c r="A41">
        <v>1</v>
      </c>
      <c r="B41">
        <v>1</v>
      </c>
      <c r="C41" s="136">
        <v>65</v>
      </c>
      <c r="D41" s="136">
        <v>403</v>
      </c>
      <c r="K41" t="s">
        <v>951</v>
      </c>
      <c r="M41" t="s">
        <v>952</v>
      </c>
      <c r="O41" t="s">
        <v>953</v>
      </c>
      <c r="Q41" t="s">
        <v>954</v>
      </c>
      <c r="S41" t="s">
        <v>955</v>
      </c>
      <c r="U41" t="s">
        <v>956</v>
      </c>
      <c r="W41" t="s">
        <v>957</v>
      </c>
    </row>
    <row r="42" spans="1:24" x14ac:dyDescent="0.15">
      <c r="B42">
        <v>2</v>
      </c>
      <c r="C42" s="136">
        <v>66</v>
      </c>
      <c r="D42" s="136">
        <v>32</v>
      </c>
      <c r="F42">
        <v>1</v>
      </c>
      <c r="G42" t="s">
        <v>117</v>
      </c>
      <c r="J42">
        <v>1</v>
      </c>
      <c r="K42" s="137">
        <f>VLOOKUP(Dali!$C$2,Calendar!$B$41:$D$68,2)</f>
        <v>86</v>
      </c>
      <c r="L42" s="138">
        <f>VLOOKUP(Dali!$C$2,Calendar!$B$41:$D$68,3)</f>
        <v>177</v>
      </c>
      <c r="M42" s="137">
        <f>VLOOKUP(Dali!$C$2+1,Calendar!$B$41:$D$68,2)</f>
        <v>87</v>
      </c>
      <c r="N42" s="138">
        <f>VLOOKUP(Dali!$C$2+1,Calendar!$B$41:$D$68,3)</f>
        <v>238</v>
      </c>
      <c r="O42" s="137">
        <f>VLOOKUP(Dali!$C$2+2,Calendar!$B$41:$D$68,2)</f>
        <v>88</v>
      </c>
      <c r="P42" s="138">
        <f>VLOOKUP(Dali!$C$2+2,Calendar!$B$41:$D$68,3)</f>
        <v>291</v>
      </c>
      <c r="Q42" s="137">
        <f>VLOOKUP(Dali!$C$2+3,Calendar!$B$41:$D$68,2)</f>
        <v>89</v>
      </c>
      <c r="R42" s="138">
        <f>VLOOKUP(Dali!$C$2+3,Calendar!$B$41:$D$68,3)</f>
        <v>71</v>
      </c>
      <c r="S42" s="137">
        <f>VLOOKUP(Dali!$C$2+4,Calendar!$B$41:$D$68,2)</f>
        <v>90</v>
      </c>
      <c r="T42" s="138">
        <f>VLOOKUP(Dali!$C$2+4,Calendar!$B$41:$D$68,3)</f>
        <v>414</v>
      </c>
      <c r="U42" s="137">
        <f>VLOOKUP(Dali!$C$2+5,Calendar!$B$41:$D$68,2)</f>
        <v>91</v>
      </c>
      <c r="V42" s="138">
        <f>VLOOKUP(Dali!$C$2+5,Calendar!$B$41:$D$68,3)</f>
        <v>144</v>
      </c>
      <c r="W42" s="137">
        <f>VLOOKUP(Dali!$C$2+6,Calendar!$B$41:$D$68,2)</f>
        <v>92</v>
      </c>
      <c r="X42" s="138">
        <f>VLOOKUP(Dali!$C$2+6,Calendar!$B$41:$D$68,3)</f>
        <v>389</v>
      </c>
    </row>
    <row r="43" spans="1:24" x14ac:dyDescent="0.15">
      <c r="B43">
        <v>3</v>
      </c>
      <c r="C43" s="136">
        <v>67</v>
      </c>
      <c r="D43" s="136">
        <v>374</v>
      </c>
      <c r="F43">
        <v>2</v>
      </c>
      <c r="G43" t="s">
        <v>118</v>
      </c>
      <c r="J43">
        <v>2</v>
      </c>
      <c r="K43" s="137">
        <f>VLOOKUP(Dali!$C$2,Calendar!$B$69:$D$96,2)</f>
        <v>66</v>
      </c>
      <c r="L43" s="138">
        <f>VLOOKUP(Dali!$C$2,Calendar!$B$69:$D$96,3)</f>
        <v>32</v>
      </c>
      <c r="M43" s="137">
        <f>VLOOKUP(Dali!$C$2+1,Calendar!$B$69:$D$96,2)</f>
        <v>67</v>
      </c>
      <c r="N43" s="138">
        <f>VLOOKUP(Dali!$C$2+1,Calendar!$B$69:$D$96,3)</f>
        <v>374</v>
      </c>
      <c r="O43" s="137">
        <f>VLOOKUP(Dali!$C$2+2,Calendar!$B$69:$D$96,2)</f>
        <v>68</v>
      </c>
      <c r="P43" s="138">
        <f>VLOOKUP(Dali!$C$2+2,Calendar!$B$69:$D$96,3)</f>
        <v>109</v>
      </c>
      <c r="Q43" s="137">
        <f>VLOOKUP(Dali!$C$2+3,Calendar!$B$69:$D$96,2)</f>
        <v>69</v>
      </c>
      <c r="R43" s="138">
        <f>VLOOKUP(Dali!$C$2+3,Calendar!$B$69:$D$96,3)</f>
        <v>337</v>
      </c>
      <c r="S43" s="137">
        <f>VLOOKUP(Dali!$C$2+4,Calendar!$B$69:$D$96,2)</f>
        <v>70</v>
      </c>
      <c r="T43" s="138">
        <f>VLOOKUP(Dali!$C$2+4,Calendar!$B$69:$D$96,3)</f>
        <v>178</v>
      </c>
      <c r="U43" s="137">
        <f>VLOOKUP(Dali!$C$2+5,Calendar!$B$69:$D$96,2)</f>
        <v>71</v>
      </c>
      <c r="V43" s="138">
        <f>VLOOKUP(Dali!$C$2+5,Calendar!$B$69:$D$96,3)</f>
        <v>239</v>
      </c>
      <c r="W43" s="137">
        <f>VLOOKUP(Dali!$C$2+6,Calendar!$B$69:$D$96,2)</f>
        <v>72</v>
      </c>
      <c r="X43" s="138">
        <f>VLOOKUP(Dali!$C$2+6,Calendar!$B$69:$D$96,3)</f>
        <v>292</v>
      </c>
    </row>
    <row r="44" spans="1:24" x14ac:dyDescent="0.15">
      <c r="B44">
        <v>4</v>
      </c>
      <c r="C44" s="136">
        <v>68</v>
      </c>
      <c r="D44" s="136">
        <v>109</v>
      </c>
      <c r="F44">
        <v>3</v>
      </c>
      <c r="G44" t="s">
        <v>119</v>
      </c>
      <c r="J44">
        <v>3</v>
      </c>
      <c r="K44" s="137">
        <f>VLOOKUP(Dali!$C$2,Calendar!$B$97:$D$124,2)</f>
        <v>94</v>
      </c>
      <c r="L44" s="138">
        <f>VLOOKUP(Dali!$C$2,Calendar!$B$97:$D$124,3)</f>
        <v>356</v>
      </c>
      <c r="M44" s="137">
        <f>VLOOKUP(Dali!$C$2+1,Calendar!$B$97:$D$124,2)</f>
        <v>95</v>
      </c>
      <c r="N44" s="138">
        <f>VLOOKUP(Dali!$C$2+1,Calendar!$B$97:$D$124,3)</f>
        <v>315</v>
      </c>
      <c r="O44" s="137">
        <f>VLOOKUP(Dali!$C$2+2,Calendar!$B$97:$D$124,2)</f>
        <v>96</v>
      </c>
      <c r="P44" s="138">
        <f>VLOOKUP(Dali!$C$2+2,Calendar!$B$97:$D$124,3)</f>
        <v>266</v>
      </c>
      <c r="Q44" s="137">
        <f>VLOOKUP(Dali!$C$2+3,Calendar!$B$97:$D$124,2)</f>
        <v>97</v>
      </c>
      <c r="R44" s="138">
        <f>VLOOKUP(Dali!$C$2+3,Calendar!$B$97:$D$124,3)</f>
        <v>143</v>
      </c>
      <c r="S44" s="137">
        <f>VLOOKUP(Dali!$C$2+4,Calendar!$B$97:$D$124,2)</f>
        <v>98</v>
      </c>
      <c r="T44" s="138">
        <f>VLOOKUP(Dali!$C$2+4,Calendar!$B$97:$D$124,3)</f>
        <v>413</v>
      </c>
      <c r="U44" s="137">
        <f>VLOOKUP(Dali!$C$2+5,Calendar!$B$97:$D$124,2)</f>
        <v>99</v>
      </c>
      <c r="V44" s="138">
        <f>VLOOKUP(Dali!$C$2+5,Calendar!$B$97:$D$124,3)</f>
        <v>208</v>
      </c>
      <c r="W44" s="137">
        <f>VLOOKUP(Dali!$C$2+6,Calendar!$B$97:$D$124,2)</f>
        <v>100</v>
      </c>
      <c r="X44" s="138">
        <f>VLOOKUP(Dali!$C$2+6,Calendar!$B$97:$D$124,3)</f>
        <v>388</v>
      </c>
    </row>
    <row r="45" spans="1:24" x14ac:dyDescent="0.15">
      <c r="B45">
        <v>5</v>
      </c>
      <c r="C45" s="136">
        <v>69</v>
      </c>
      <c r="D45" s="136">
        <v>337</v>
      </c>
      <c r="F45">
        <v>4</v>
      </c>
      <c r="G45" t="s">
        <v>120</v>
      </c>
      <c r="J45">
        <v>4</v>
      </c>
      <c r="K45" s="137">
        <f>VLOOKUP(Dali!$C$2,Calendar!$B$125:$D$152,2)</f>
        <v>74</v>
      </c>
      <c r="L45" s="138">
        <f>VLOOKUP(Dali!$C$2,Calendar!$B$125:$D$152,3)</f>
        <v>415</v>
      </c>
      <c r="M45" s="137">
        <f>VLOOKUP(Dali!$C$2+1,Calendar!$B$125:$D$152,2)</f>
        <v>75</v>
      </c>
      <c r="N45" s="138">
        <f>VLOOKUP(Dali!$C$2+1,Calendar!$B$125:$D$152,3)</f>
        <v>145</v>
      </c>
      <c r="O45" s="137">
        <f>VLOOKUP(Dali!$C$2+2,Calendar!$B$125:$D$152,2)</f>
        <v>76</v>
      </c>
      <c r="P45" s="138">
        <f>VLOOKUP(Dali!$C$2+2,Calendar!$B$125:$D$152,3)</f>
        <v>390</v>
      </c>
      <c r="Q45" s="137">
        <f>VLOOKUP(Dali!$C$2+3,Calendar!$B$125:$D$152,2)</f>
        <v>77</v>
      </c>
      <c r="R45" s="138">
        <f>VLOOKUP(Dali!$C$2+3,Calendar!$B$125:$D$152,3)</f>
        <v>210</v>
      </c>
      <c r="S45" s="137">
        <f>VLOOKUP(Dali!$C$2+4,Calendar!$B$125:$D$152,2)</f>
        <v>78</v>
      </c>
      <c r="T45" s="138">
        <f>VLOOKUP(Dali!$C$2+4,Calendar!$B$125:$D$152,3)</f>
        <v>357</v>
      </c>
      <c r="U45" s="137">
        <f>VLOOKUP(Dali!$C$2+5,Calendar!$B$125:$D$152,2)</f>
        <v>79</v>
      </c>
      <c r="V45" s="138">
        <f>VLOOKUP(Dali!$C$2+5,Calendar!$B$125:$D$152,3)</f>
        <v>316</v>
      </c>
      <c r="W45" s="137">
        <f>VLOOKUP(Dali!$C$2+6,Calendar!$B$125:$D$152,2)</f>
        <v>80</v>
      </c>
      <c r="X45" s="138">
        <f>VLOOKUP(Dali!$C$2+6,Calendar!$B$125:$D$152,3)</f>
        <v>267</v>
      </c>
    </row>
    <row r="46" spans="1:24" x14ac:dyDescent="0.15">
      <c r="B46">
        <v>6</v>
      </c>
      <c r="C46" s="136">
        <v>70</v>
      </c>
      <c r="D46" s="136">
        <v>178</v>
      </c>
      <c r="F46">
        <v>5</v>
      </c>
      <c r="G46" t="s">
        <v>121</v>
      </c>
      <c r="J46">
        <v>5</v>
      </c>
      <c r="K46" s="137">
        <f>VLOOKUP(Dali!$C$2,Calendar!$B$153:$D$180,2)</f>
        <v>102</v>
      </c>
      <c r="L46" s="138">
        <f>VLOOKUP(Dali!$C$2,Calendar!$B$153:$D$180,3)</f>
        <v>355</v>
      </c>
      <c r="M46" s="137">
        <f>VLOOKUP(Dali!$C$2+1,Calendar!$B$153:$D$180,2)</f>
        <v>103</v>
      </c>
      <c r="N46" s="138">
        <f>VLOOKUP(Dali!$C$2+1,Calendar!$B$153:$D$180,3)</f>
        <v>314</v>
      </c>
      <c r="O46" s="137">
        <f>VLOOKUP(Dali!$C$2+2,Calendar!$B$153:$D$180,2)</f>
        <v>104</v>
      </c>
      <c r="P46" s="138">
        <f>VLOOKUP(Dali!$C$2+2,Calendar!$B$153:$D$180,3)</f>
        <v>70</v>
      </c>
      <c r="Q46" s="137">
        <f>VLOOKUP(Dali!$C$2+3,Calendar!$B$153:$D$180,2)</f>
        <v>105</v>
      </c>
      <c r="R46" s="138">
        <f>VLOOKUP(Dali!$C$2+3,Calendar!$B$153:$D$180,3)</f>
        <v>401</v>
      </c>
      <c r="S46" s="137">
        <f>VLOOKUP(Dali!$C$2+4,Calendar!$B$153:$D$180,2)</f>
        <v>106</v>
      </c>
      <c r="T46" s="138">
        <f>VLOOKUP(Dali!$C$2+4,Calendar!$B$153:$D$180,3)</f>
        <v>30</v>
      </c>
      <c r="U46" s="137">
        <f>VLOOKUP(Dali!$C$2+5,Calendar!$B$153:$D$180,2)</f>
        <v>107</v>
      </c>
      <c r="V46" s="138">
        <f>VLOOKUP(Dali!$C$2+5,Calendar!$B$153:$D$180,3)</f>
        <v>335</v>
      </c>
      <c r="W46" s="137">
        <f>VLOOKUP(Dali!$C$2+6,Calendar!$B$153:$D$180,2)</f>
        <v>108</v>
      </c>
      <c r="X46" s="138">
        <f>VLOOKUP(Dali!$C$2+6,Calendar!$B$153:$D$180,3)</f>
        <v>107</v>
      </c>
    </row>
    <row r="47" spans="1:24" x14ac:dyDescent="0.15">
      <c r="B47">
        <v>7</v>
      </c>
      <c r="C47" s="136">
        <v>71</v>
      </c>
      <c r="D47" s="136">
        <v>239</v>
      </c>
      <c r="F47">
        <v>6</v>
      </c>
      <c r="G47" t="s">
        <v>122</v>
      </c>
      <c r="J47">
        <v>6</v>
      </c>
      <c r="K47" s="137">
        <f>VLOOKUP(Dali!$C$2,Calendar!$B$181:$D$208,2)</f>
        <v>82</v>
      </c>
      <c r="L47" s="138">
        <f>VLOOKUP(Dali!$C$2,Calendar!$B$181:$D$208,3)</f>
        <v>31</v>
      </c>
      <c r="M47" s="137">
        <f>VLOOKUP(Dali!$C$2+1,Calendar!$B$181:$D$208,2)</f>
        <v>83</v>
      </c>
      <c r="N47" s="138">
        <f>VLOOKUP(Dali!$C$2+1,Calendar!$B$181:$D$208,3)</f>
        <v>373</v>
      </c>
      <c r="O47" s="137">
        <f>VLOOKUP(Dali!$C$2+2,Calendar!$B$181:$D$208,2)</f>
        <v>84</v>
      </c>
      <c r="P47" s="138">
        <f>VLOOKUP(Dali!$C$2+2,Calendar!$B$181:$D$208,3)</f>
        <v>108</v>
      </c>
      <c r="Q47" s="137">
        <f>VLOOKUP(Dali!$C$2+3,Calendar!$B$181:$D$208,2)</f>
        <v>85</v>
      </c>
      <c r="R47" s="138">
        <f>VLOOKUP(Dali!$C$2+3,Calendar!$B$181:$D$208,3)</f>
        <v>336</v>
      </c>
      <c r="S47" s="137">
        <f>VLOOKUP(Dali!$C$2+4,Calendar!$B$181:$D$208,2)</f>
        <v>86</v>
      </c>
      <c r="T47" s="138">
        <f>VLOOKUP(Dali!$C$2+4,Calendar!$B$181:$D$208,3)</f>
        <v>177</v>
      </c>
      <c r="U47" s="137">
        <f>VLOOKUP(Dali!$C$2+5,Calendar!$B$181:$D$208,2)</f>
        <v>87</v>
      </c>
      <c r="V47" s="138">
        <f>VLOOKUP(Dali!$C$2+5,Calendar!$B$181:$D$208,3)</f>
        <v>238</v>
      </c>
      <c r="W47" s="137">
        <f>VLOOKUP(Dali!$C$2+6,Calendar!$B$181:$D$208,2)</f>
        <v>88</v>
      </c>
      <c r="X47" s="138">
        <f>VLOOKUP(Dali!$C$2+6,Calendar!$B$181:$D$208,3)</f>
        <v>291</v>
      </c>
    </row>
    <row r="48" spans="1:24" x14ac:dyDescent="0.15">
      <c r="B48">
        <v>8</v>
      </c>
      <c r="C48" s="136">
        <v>72</v>
      </c>
      <c r="D48" s="136">
        <v>292</v>
      </c>
      <c r="F48">
        <v>7</v>
      </c>
      <c r="G48" t="s">
        <v>123</v>
      </c>
      <c r="J48">
        <v>7</v>
      </c>
      <c r="K48" s="137">
        <f>VLOOKUP(Dali!$C$2,Calendar!$B$209:$D$236,2)</f>
        <v>110</v>
      </c>
      <c r="L48" s="138">
        <f>VLOOKUP(Dali!$C$2,Calendar!$B$209:$D$236,3)</f>
        <v>176</v>
      </c>
      <c r="M48" s="137">
        <f>VLOOKUP(Dali!$C$2+1,Calendar!$B$209:$D$236,2)</f>
        <v>111</v>
      </c>
      <c r="N48" s="138">
        <f>VLOOKUP(Dali!$C$2+1,Calendar!$B$209:$D$236,3)</f>
        <v>237</v>
      </c>
      <c r="O48" s="137">
        <f>VLOOKUP(Dali!$C$2+2,Calendar!$B$209:$D$236,2)</f>
        <v>112</v>
      </c>
      <c r="P48" s="138">
        <f>VLOOKUP(Dali!$C$2+2,Calendar!$B$209:$D$236,3)</f>
        <v>372</v>
      </c>
      <c r="Q48" s="137">
        <f>VLOOKUP(Dali!$C$2+3,Calendar!$B$209:$D$236,2)</f>
        <v>65</v>
      </c>
      <c r="R48" s="138">
        <f>VLOOKUP(Dali!$C$2+3,Calendar!$B$209:$D$236,3)</f>
        <v>403</v>
      </c>
      <c r="S48" s="137">
        <f>VLOOKUP(Dali!$C$2+4,Calendar!$B$209:$D$236,2)</f>
        <v>66</v>
      </c>
      <c r="T48" s="138">
        <f>VLOOKUP(Dali!$C$2+4,Calendar!$B$209:$D$236,3)</f>
        <v>32</v>
      </c>
      <c r="U48" s="137">
        <f>VLOOKUP(Dali!$C$2+5,Calendar!$B$209:$D$236,2)</f>
        <v>67</v>
      </c>
      <c r="V48" s="138">
        <f>VLOOKUP(Dali!$C$2+5,Calendar!$B$209:$D$236,3)</f>
        <v>374</v>
      </c>
      <c r="W48" s="137">
        <f>VLOOKUP(Dali!$C$2+6,Calendar!$B$209:$D$236,2)</f>
        <v>68</v>
      </c>
      <c r="X48" s="138">
        <f>VLOOKUP(Dali!$C$2+6,Calendar!$B$209:$D$236,3)</f>
        <v>109</v>
      </c>
    </row>
    <row r="49" spans="2:24" x14ac:dyDescent="0.15">
      <c r="B49">
        <v>9</v>
      </c>
      <c r="C49" s="136">
        <v>73</v>
      </c>
      <c r="D49" s="136">
        <v>72</v>
      </c>
      <c r="F49">
        <v>8</v>
      </c>
      <c r="G49" t="s">
        <v>124</v>
      </c>
      <c r="J49">
        <v>8</v>
      </c>
      <c r="K49" s="137">
        <f>VLOOKUP(Dali!$C$2,Calendar!$B$237:$D$264,2)</f>
        <v>90</v>
      </c>
      <c r="L49" s="138">
        <f>VLOOKUP(Dali!$C$2,Calendar!$B$237:$D$264,3)</f>
        <v>414</v>
      </c>
      <c r="M49" s="137">
        <f>VLOOKUP(Dali!$C$2+1,Calendar!$B$237:$D$264,2)</f>
        <v>91</v>
      </c>
      <c r="N49" s="138">
        <f>VLOOKUP(Dali!$C$2+1,Calendar!$B$237:$D$264,3)</f>
        <v>144</v>
      </c>
      <c r="O49" s="137">
        <f>VLOOKUP(Dali!$C$2+2,Calendar!$B$237:$D$264,2)</f>
        <v>92</v>
      </c>
      <c r="P49" s="138">
        <f>VLOOKUP(Dali!$C$2+2,Calendar!$B$237:$D$264,3)</f>
        <v>389</v>
      </c>
      <c r="Q49" s="137">
        <f>VLOOKUP(Dali!$C$2+3,Calendar!$B$237:$D$264,2)</f>
        <v>93</v>
      </c>
      <c r="R49" s="138">
        <f>VLOOKUP(Dali!$C$2+3,Calendar!$B$237:$D$264,3)</f>
        <v>209</v>
      </c>
      <c r="S49" s="137">
        <f>VLOOKUP(Dali!$C$2+4,Calendar!$B$237:$D$264,2)</f>
        <v>94</v>
      </c>
      <c r="T49" s="138">
        <f>VLOOKUP(Dali!$C$2+4,Calendar!$B$237:$D$264,3)</f>
        <v>356</v>
      </c>
      <c r="U49" s="137">
        <f>VLOOKUP(Dali!$C$2+5,Calendar!$B$237:$D$264,2)</f>
        <v>95</v>
      </c>
      <c r="V49" s="138">
        <f>VLOOKUP(Dali!$C$2+5,Calendar!$B$237:$D$264,3)</f>
        <v>315</v>
      </c>
      <c r="W49" s="137">
        <f>VLOOKUP(Dali!$C$2+6,Calendar!$B$237:$D$264,2)</f>
        <v>96</v>
      </c>
      <c r="X49" s="138">
        <f>VLOOKUP(Dali!$C$2+6,Calendar!$B$237:$D$264,3)</f>
        <v>266</v>
      </c>
    </row>
    <row r="50" spans="2:24" x14ac:dyDescent="0.15">
      <c r="B50">
        <v>10</v>
      </c>
      <c r="C50" s="136">
        <v>74</v>
      </c>
      <c r="D50" s="136">
        <v>415</v>
      </c>
      <c r="F50">
        <v>9</v>
      </c>
      <c r="G50" t="s">
        <v>125</v>
      </c>
      <c r="J50">
        <v>9</v>
      </c>
      <c r="K50" s="137">
        <f>VLOOKUP(Dali!$C$2,Calendar!$B$265:$D$292,2)</f>
        <v>70</v>
      </c>
      <c r="L50" s="138">
        <f>VLOOKUP(Dali!$C$2,Calendar!$B$265:$D$292,3)</f>
        <v>178</v>
      </c>
      <c r="M50" s="137">
        <f>VLOOKUP(Dali!$C$2+1,Calendar!$B$265:$D$292,2)</f>
        <v>71</v>
      </c>
      <c r="N50" s="138">
        <f>VLOOKUP(Dali!$C$2+1,Calendar!$B$265:$D$292,3)</f>
        <v>239</v>
      </c>
      <c r="O50" s="137">
        <f>VLOOKUP(Dali!$C$2+2,Calendar!$B$265:$D$292,2)</f>
        <v>72</v>
      </c>
      <c r="P50" s="138">
        <f>VLOOKUP(Dali!$C$2+2,Calendar!$B$265:$D$292,3)</f>
        <v>292</v>
      </c>
      <c r="Q50" s="137">
        <f>VLOOKUP(Dali!$C$2+3,Calendar!$B$265:$D$292,2)</f>
        <v>73</v>
      </c>
      <c r="R50" s="138">
        <f>VLOOKUP(Dali!$C$2+3,Calendar!$B$265:$D$292,3)</f>
        <v>72</v>
      </c>
      <c r="S50" s="137">
        <f>VLOOKUP(Dali!$C$2+4,Calendar!$B$265:$D$292,2)</f>
        <v>74</v>
      </c>
      <c r="T50" s="138">
        <f>VLOOKUP(Dali!$C$2+4,Calendar!$B$265:$D$292,3)</f>
        <v>415</v>
      </c>
      <c r="U50" s="137">
        <f>VLOOKUP(Dali!$C$2+5,Calendar!$B$265:$D$292,2)</f>
        <v>75</v>
      </c>
      <c r="V50" s="138">
        <f>VLOOKUP(Dali!$C$2+5,Calendar!$B$265:$D$292,3)</f>
        <v>145</v>
      </c>
      <c r="W50" s="137">
        <f>VLOOKUP(Dali!$C$2+6,Calendar!$B$265:$D$292,2)</f>
        <v>76</v>
      </c>
      <c r="X50" s="138">
        <f>VLOOKUP(Dali!$C$2+6,Calendar!$B$265:$D$292,3)</f>
        <v>390</v>
      </c>
    </row>
    <row r="51" spans="2:24" x14ac:dyDescent="0.15">
      <c r="B51">
        <v>11</v>
      </c>
      <c r="C51" s="136">
        <v>75</v>
      </c>
      <c r="D51" s="136">
        <v>145</v>
      </c>
      <c r="F51">
        <v>10</v>
      </c>
      <c r="G51" t="s">
        <v>126</v>
      </c>
      <c r="J51">
        <v>10</v>
      </c>
      <c r="K51" s="137">
        <f>VLOOKUP(Dali!$C$2,Calendar!$B$293:$D$320,2)</f>
        <v>98</v>
      </c>
      <c r="L51" s="138">
        <f>VLOOKUP(Dali!$C$2,Calendar!$B$293:$D$320,3)</f>
        <v>413</v>
      </c>
      <c r="M51" s="137">
        <f>VLOOKUP(Dali!$C$2+1,Calendar!$B$293:$D$320,2)</f>
        <v>99</v>
      </c>
      <c r="N51" s="138">
        <f>VLOOKUP(Dali!$C$2+1,Calendar!$B$293:$D$320,3)</f>
        <v>208</v>
      </c>
      <c r="O51" s="137">
        <f>VLOOKUP(Dali!$C$2+2,Calendar!$B$293:$D$320,2)</f>
        <v>100</v>
      </c>
      <c r="P51" s="138">
        <f>VLOOKUP(Dali!$C$2+2,Calendar!$B$293:$D$320,3)</f>
        <v>388</v>
      </c>
      <c r="Q51" s="137">
        <f>VLOOKUP(Dali!$C$2+3,Calendar!$B$293:$D$320,2)</f>
        <v>101</v>
      </c>
      <c r="R51" s="138">
        <f>VLOOKUP(Dali!$C$2+3,Calendar!$B$293:$D$320,3)</f>
        <v>265</v>
      </c>
      <c r="S51" s="137">
        <f>VLOOKUP(Dali!$C$2+4,Calendar!$B$293:$D$320,2)</f>
        <v>102</v>
      </c>
      <c r="T51" s="138">
        <f>VLOOKUP(Dali!$C$2+4,Calendar!$B$293:$D$320,3)</f>
        <v>355</v>
      </c>
      <c r="U51" s="137">
        <f>VLOOKUP(Dali!$C$2+5,Calendar!$B$293:$D$320,2)</f>
        <v>103</v>
      </c>
      <c r="V51" s="138">
        <f>VLOOKUP(Dali!$C$2+5,Calendar!$B$293:$D$320,3)</f>
        <v>314</v>
      </c>
      <c r="W51" s="137">
        <f>VLOOKUP(Dali!$C$2+6,Calendar!$B$293:$D$320,2)</f>
        <v>104</v>
      </c>
      <c r="X51" s="138">
        <f>VLOOKUP(Dali!$C$2+6,Calendar!$B$293:$D$320,3)</f>
        <v>70</v>
      </c>
    </row>
    <row r="52" spans="2:24" x14ac:dyDescent="0.15">
      <c r="B52">
        <v>12</v>
      </c>
      <c r="C52" s="136">
        <v>76</v>
      </c>
      <c r="D52" s="136">
        <v>390</v>
      </c>
      <c r="F52">
        <v>11</v>
      </c>
      <c r="G52" t="s">
        <v>127</v>
      </c>
      <c r="J52">
        <v>11</v>
      </c>
      <c r="K52" s="137">
        <f>VLOOKUP(Dali!$C$2,Calendar!$B$321:$D$348,2)</f>
        <v>78</v>
      </c>
      <c r="L52" s="138">
        <f>VLOOKUP(Dali!$C$2,Calendar!$B$321:$D$348,3)</f>
        <v>357</v>
      </c>
      <c r="M52" s="137">
        <f>VLOOKUP(Dali!$C$2+1,Calendar!$B$321:$D$348,2)</f>
        <v>79</v>
      </c>
      <c r="N52" s="138">
        <f>VLOOKUP(Dali!$C$2+1,Calendar!$B$321:$D$348,3)</f>
        <v>316</v>
      </c>
      <c r="O52" s="137">
        <f>VLOOKUP(Dali!$C$2+2,Calendar!$B$321:$D$348,2)</f>
        <v>80</v>
      </c>
      <c r="P52" s="138">
        <f>VLOOKUP(Dali!$C$2+2,Calendar!$B$321:$D$348,3)</f>
        <v>267</v>
      </c>
      <c r="Q52" s="137">
        <f>VLOOKUP(Dali!$C$2+3,Calendar!$B$321:$D$348,2)</f>
        <v>81</v>
      </c>
      <c r="R52" s="138">
        <f>VLOOKUP(Dali!$C$2+3,Calendar!$B$321:$D$348,3)</f>
        <v>402</v>
      </c>
      <c r="S52" s="137">
        <f>VLOOKUP(Dali!$C$2+4,Calendar!$B$321:$D$348,2)</f>
        <v>82</v>
      </c>
      <c r="T52" s="138">
        <f>VLOOKUP(Dali!$C$2+4,Calendar!$B$321:$D$348,3)</f>
        <v>31</v>
      </c>
      <c r="U52" s="137">
        <f>VLOOKUP(Dali!$C$2+5,Calendar!$B$321:$D$348,2)</f>
        <v>83</v>
      </c>
      <c r="V52" s="138">
        <f>VLOOKUP(Dali!$C$2+5,Calendar!$B$321:$D$348,3)</f>
        <v>373</v>
      </c>
      <c r="W52" s="137">
        <f>VLOOKUP(Dali!$C$2+6,Calendar!$B$321:$D$348,2)</f>
        <v>84</v>
      </c>
      <c r="X52" s="138">
        <f>VLOOKUP(Dali!$C$2+6,Calendar!$B$321:$D$348,3)</f>
        <v>108</v>
      </c>
    </row>
    <row r="53" spans="2:24" x14ac:dyDescent="0.15">
      <c r="B53">
        <v>13</v>
      </c>
      <c r="C53" s="136">
        <v>77</v>
      </c>
      <c r="D53" s="136">
        <v>210</v>
      </c>
      <c r="F53">
        <v>12</v>
      </c>
      <c r="G53" t="s">
        <v>128</v>
      </c>
      <c r="J53">
        <v>12</v>
      </c>
      <c r="K53" s="137">
        <f>VLOOKUP(Dali!$C$2,Calendar!$B$349:$D$376,2)</f>
        <v>106</v>
      </c>
      <c r="L53" s="138">
        <f>VLOOKUP(Dali!$C$2,Calendar!$B$349:$D$376,3)</f>
        <v>30</v>
      </c>
      <c r="M53" s="137">
        <f>VLOOKUP(Dali!$C$2+1,Calendar!$B$349:$D$376,2)</f>
        <v>107</v>
      </c>
      <c r="N53" s="138">
        <f>VLOOKUP(Dali!$C$2+1,Calendar!$B$349:$D$376,3)</f>
        <v>335</v>
      </c>
      <c r="O53" s="137">
        <f>VLOOKUP(Dali!$C$2+2,Calendar!$B$349:$D$376,2)</f>
        <v>108</v>
      </c>
      <c r="P53" s="138">
        <f>VLOOKUP(Dali!$C$2+2,Calendar!$B$349:$D$376,3)</f>
        <v>107</v>
      </c>
      <c r="Q53" s="137">
        <f>VLOOKUP(Dali!$C$2+3,Calendar!$B$349:$D$376,2)</f>
        <v>109</v>
      </c>
      <c r="R53" s="138">
        <f>VLOOKUP(Dali!$C$2+3,Calendar!$B$349:$D$376,3)</f>
        <v>290</v>
      </c>
      <c r="S53" s="137">
        <f>VLOOKUP(Dali!$C$2+4,Calendar!$B$349:$D$376,2)</f>
        <v>110</v>
      </c>
      <c r="T53" s="138">
        <f>VLOOKUP(Dali!$C$2+4,Calendar!$B$349:$D$376,3)</f>
        <v>176</v>
      </c>
      <c r="U53" s="137">
        <f>VLOOKUP(Dali!$C$2+5,Calendar!$B$349:$D$376,2)</f>
        <v>111</v>
      </c>
      <c r="V53" s="138">
        <f>VLOOKUP(Dali!$C$2+5,Calendar!$B$349:$D$376,3)</f>
        <v>237</v>
      </c>
      <c r="W53" s="137">
        <f>VLOOKUP(Dali!$C$2+6,Calendar!$B$349:$D$376,2)</f>
        <v>112</v>
      </c>
      <c r="X53" s="138">
        <f>VLOOKUP(Dali!$C$2+6,Calendar!$B$349:$D$376,3)</f>
        <v>372</v>
      </c>
    </row>
    <row r="54" spans="2:24" x14ac:dyDescent="0.15">
      <c r="B54">
        <v>14</v>
      </c>
      <c r="C54" s="136">
        <v>78</v>
      </c>
      <c r="D54" s="136">
        <v>357</v>
      </c>
      <c r="F54">
        <v>13</v>
      </c>
      <c r="G54" t="s">
        <v>129</v>
      </c>
      <c r="J54">
        <v>13</v>
      </c>
      <c r="K54" s="137" t="str">
        <f>VLOOKUP(Dali!$C$2,Calendar!$B$377:$D$404,2)</f>
        <v>107,108</v>
      </c>
      <c r="L54" s="138" t="str">
        <f>VLOOKUP(Dali!$C$2,Calendar!$B$377:$D$404,3)</f>
        <v>335,107</v>
      </c>
      <c r="M54" s="137" t="str">
        <f>VLOOKUP(Dali!$C$2+1,Calendar!$B$377:$D$404,2)</f>
        <v>109,110</v>
      </c>
      <c r="N54" s="138" t="str">
        <f>VLOOKUP(Dali!$C$2+1,Calendar!$B$377:$D$404,3)</f>
        <v>290,176</v>
      </c>
      <c r="O54" s="137" t="str">
        <f>VLOOKUP(Dali!$C$2+2,Calendar!$B$377:$D$404,2)</f>
        <v>111,112</v>
      </c>
      <c r="P54" s="138" t="str">
        <f>VLOOKUP(Dali!$C$2+2,Calendar!$B$377:$D$404,3)</f>
        <v>237,372</v>
      </c>
      <c r="Q54" s="137" t="str">
        <f>VLOOKUP(Dali!$C$2+3,Calendar!$B$377:$D$404,2)</f>
        <v>C#</v>
      </c>
      <c r="R54" s="138">
        <f>VLOOKUP(Dali!$C$2+3,Calendar!$B$377:$D$404,3)</f>
        <v>0</v>
      </c>
      <c r="S54" s="137" t="str">
        <f>VLOOKUP(Dali!$C$2+4,Calendar!$B$377:$D$404,2)</f>
        <v>E♭</v>
      </c>
      <c r="T54" s="138">
        <f>VLOOKUP(Dali!$C$2+4,Calendar!$B$377:$D$404,3)</f>
        <v>0</v>
      </c>
      <c r="U54" s="137" t="str">
        <f>VLOOKUP(Dali!$C$2+5,Calendar!$B$377:$D$404,2)</f>
        <v>F#</v>
      </c>
      <c r="V54" s="138">
        <f>VLOOKUP(Dali!$C$2+5,Calendar!$B$377:$D$404,3)</f>
        <v>0</v>
      </c>
      <c r="W54" s="137" t="str">
        <f>VLOOKUP(Dali!$C$2+6,Calendar!$B$377:$D$404,2)</f>
        <v>G#</v>
      </c>
      <c r="X54" s="138">
        <f>VLOOKUP(Dali!$C$2+6,Calendar!$B$377:$D$404,3)</f>
        <v>0</v>
      </c>
    </row>
    <row r="55" spans="2:24" x14ac:dyDescent="0.15">
      <c r="B55">
        <v>15</v>
      </c>
      <c r="C55" s="136">
        <v>79</v>
      </c>
      <c r="D55" s="136">
        <v>316</v>
      </c>
      <c r="J55">
        <v>1</v>
      </c>
      <c r="K55">
        <v>2</v>
      </c>
      <c r="L55">
        <v>3</v>
      </c>
      <c r="M55">
        <v>4</v>
      </c>
      <c r="N55">
        <v>5</v>
      </c>
      <c r="O55">
        <v>6</v>
      </c>
      <c r="P55">
        <v>7</v>
      </c>
      <c r="Q55">
        <v>8</v>
      </c>
      <c r="R55">
        <v>9</v>
      </c>
      <c r="S55">
        <v>10</v>
      </c>
      <c r="T55">
        <v>11</v>
      </c>
      <c r="U55">
        <v>12</v>
      </c>
      <c r="V55">
        <v>13</v>
      </c>
      <c r="W55">
        <v>14</v>
      </c>
      <c r="X55">
        <v>15</v>
      </c>
    </row>
    <row r="56" spans="2:24" x14ac:dyDescent="0.15">
      <c r="B56">
        <v>16</v>
      </c>
      <c r="C56" s="136">
        <v>80</v>
      </c>
      <c r="D56" s="136">
        <v>267</v>
      </c>
    </row>
    <row r="57" spans="2:24" x14ac:dyDescent="0.15">
      <c r="B57">
        <v>17</v>
      </c>
      <c r="C57" s="136">
        <v>81</v>
      </c>
      <c r="D57" s="136">
        <v>402</v>
      </c>
    </row>
    <row r="58" spans="2:24" x14ac:dyDescent="0.15">
      <c r="B58">
        <v>18</v>
      </c>
      <c r="C58" s="136">
        <v>82</v>
      </c>
      <c r="D58" s="136">
        <v>31</v>
      </c>
    </row>
    <row r="59" spans="2:24" x14ac:dyDescent="0.15">
      <c r="B59">
        <v>19</v>
      </c>
      <c r="C59" s="136">
        <v>83</v>
      </c>
      <c r="D59" s="136">
        <v>373</v>
      </c>
    </row>
    <row r="60" spans="2:24" x14ac:dyDescent="0.15">
      <c r="B60">
        <v>20</v>
      </c>
      <c r="C60" s="136">
        <v>84</v>
      </c>
      <c r="D60" s="136">
        <v>108</v>
      </c>
    </row>
    <row r="61" spans="2:24" x14ac:dyDescent="0.15">
      <c r="B61">
        <v>21</v>
      </c>
      <c r="C61" s="136">
        <v>85</v>
      </c>
      <c r="D61" s="136">
        <v>336</v>
      </c>
    </row>
    <row r="62" spans="2:24" x14ac:dyDescent="0.15">
      <c r="B62">
        <v>22</v>
      </c>
      <c r="C62" s="136">
        <v>86</v>
      </c>
      <c r="D62" s="136">
        <v>177</v>
      </c>
    </row>
    <row r="63" spans="2:24" x14ac:dyDescent="0.15">
      <c r="B63">
        <v>23</v>
      </c>
      <c r="C63" s="136">
        <v>87</v>
      </c>
      <c r="D63" s="136">
        <v>238</v>
      </c>
    </row>
    <row r="64" spans="2:24" x14ac:dyDescent="0.15">
      <c r="B64">
        <v>24</v>
      </c>
      <c r="C64" s="136">
        <v>88</v>
      </c>
      <c r="D64" s="136">
        <v>291</v>
      </c>
    </row>
    <row r="65" spans="1:4" x14ac:dyDescent="0.15">
      <c r="B65">
        <v>25</v>
      </c>
      <c r="C65" s="136">
        <v>89</v>
      </c>
      <c r="D65" s="136">
        <v>71</v>
      </c>
    </row>
    <row r="66" spans="1:4" x14ac:dyDescent="0.15">
      <c r="B66">
        <v>26</v>
      </c>
      <c r="C66" s="136">
        <v>90</v>
      </c>
      <c r="D66" s="136">
        <v>414</v>
      </c>
    </row>
    <row r="67" spans="1:4" x14ac:dyDescent="0.15">
      <c r="B67">
        <v>27</v>
      </c>
      <c r="C67" s="136">
        <v>91</v>
      </c>
      <c r="D67" s="136">
        <v>144</v>
      </c>
    </row>
    <row r="68" spans="1:4" x14ac:dyDescent="0.15">
      <c r="B68">
        <v>28</v>
      </c>
      <c r="C68" s="136">
        <v>92</v>
      </c>
      <c r="D68" s="136">
        <v>389</v>
      </c>
    </row>
    <row r="69" spans="1:4" x14ac:dyDescent="0.15">
      <c r="A69">
        <v>2</v>
      </c>
      <c r="B69">
        <v>1</v>
      </c>
      <c r="C69" s="136">
        <v>93</v>
      </c>
      <c r="D69" s="136">
        <v>209</v>
      </c>
    </row>
    <row r="70" spans="1:4" x14ac:dyDescent="0.15">
      <c r="B70">
        <v>2</v>
      </c>
      <c r="C70" s="136">
        <v>94</v>
      </c>
      <c r="D70" s="136">
        <v>356</v>
      </c>
    </row>
    <row r="71" spans="1:4" x14ac:dyDescent="0.15">
      <c r="B71">
        <v>3</v>
      </c>
      <c r="C71" s="136">
        <v>95</v>
      </c>
      <c r="D71" s="136">
        <v>315</v>
      </c>
    </row>
    <row r="72" spans="1:4" x14ac:dyDescent="0.15">
      <c r="B72">
        <v>4</v>
      </c>
      <c r="C72" s="136">
        <v>96</v>
      </c>
      <c r="D72" s="136">
        <v>266</v>
      </c>
    </row>
    <row r="73" spans="1:4" x14ac:dyDescent="0.15">
      <c r="B73">
        <v>5</v>
      </c>
      <c r="C73" s="136">
        <v>97</v>
      </c>
      <c r="D73" s="136">
        <v>143</v>
      </c>
    </row>
    <row r="74" spans="1:4" x14ac:dyDescent="0.15">
      <c r="B74">
        <v>6</v>
      </c>
      <c r="C74" s="136">
        <v>98</v>
      </c>
      <c r="D74" s="136">
        <v>413</v>
      </c>
    </row>
    <row r="75" spans="1:4" x14ac:dyDescent="0.15">
      <c r="B75">
        <v>7</v>
      </c>
      <c r="C75" s="136">
        <v>99</v>
      </c>
      <c r="D75" s="136">
        <v>208</v>
      </c>
    </row>
    <row r="76" spans="1:4" x14ac:dyDescent="0.15">
      <c r="B76">
        <v>8</v>
      </c>
      <c r="C76" s="136">
        <v>100</v>
      </c>
      <c r="D76" s="136">
        <v>388</v>
      </c>
    </row>
    <row r="77" spans="1:4" x14ac:dyDescent="0.15">
      <c r="B77">
        <v>9</v>
      </c>
      <c r="C77" s="136">
        <v>101</v>
      </c>
      <c r="D77" s="136">
        <v>265</v>
      </c>
    </row>
    <row r="78" spans="1:4" x14ac:dyDescent="0.15">
      <c r="B78">
        <v>10</v>
      </c>
      <c r="C78" s="136">
        <v>102</v>
      </c>
      <c r="D78" s="136">
        <v>355</v>
      </c>
    </row>
    <row r="79" spans="1:4" x14ac:dyDescent="0.15">
      <c r="B79">
        <v>11</v>
      </c>
      <c r="C79" s="136">
        <v>103</v>
      </c>
      <c r="D79" s="136">
        <v>314</v>
      </c>
    </row>
    <row r="80" spans="1:4" x14ac:dyDescent="0.15">
      <c r="B80">
        <v>12</v>
      </c>
      <c r="C80" s="136">
        <v>104</v>
      </c>
      <c r="D80" s="136">
        <v>70</v>
      </c>
    </row>
    <row r="81" spans="2:4" x14ac:dyDescent="0.15">
      <c r="B81">
        <v>13</v>
      </c>
      <c r="C81" s="136">
        <v>105</v>
      </c>
      <c r="D81" s="136">
        <v>401</v>
      </c>
    </row>
    <row r="82" spans="2:4" x14ac:dyDescent="0.15">
      <c r="B82">
        <v>14</v>
      </c>
      <c r="C82" s="136">
        <v>106</v>
      </c>
      <c r="D82" s="136">
        <v>30</v>
      </c>
    </row>
    <row r="83" spans="2:4" x14ac:dyDescent="0.15">
      <c r="B83">
        <v>15</v>
      </c>
      <c r="C83" s="136">
        <v>107</v>
      </c>
      <c r="D83" s="136">
        <v>335</v>
      </c>
    </row>
    <row r="84" spans="2:4" x14ac:dyDescent="0.15">
      <c r="B84">
        <v>16</v>
      </c>
      <c r="C84" s="136">
        <v>108</v>
      </c>
      <c r="D84" s="136">
        <v>107</v>
      </c>
    </row>
    <row r="85" spans="2:4" x14ac:dyDescent="0.15">
      <c r="B85">
        <v>17</v>
      </c>
      <c r="C85" s="136">
        <v>109</v>
      </c>
      <c r="D85" s="136">
        <v>290</v>
      </c>
    </row>
    <row r="86" spans="2:4" x14ac:dyDescent="0.15">
      <c r="B86">
        <v>18</v>
      </c>
      <c r="C86" s="136">
        <v>110</v>
      </c>
      <c r="D86" s="136">
        <v>176</v>
      </c>
    </row>
    <row r="87" spans="2:4" x14ac:dyDescent="0.15">
      <c r="B87">
        <v>19</v>
      </c>
      <c r="C87" s="136">
        <v>111</v>
      </c>
      <c r="D87" s="136">
        <v>237</v>
      </c>
    </row>
    <row r="88" spans="2:4" x14ac:dyDescent="0.15">
      <c r="B88">
        <v>20</v>
      </c>
      <c r="C88" s="136">
        <v>112</v>
      </c>
      <c r="D88" s="136">
        <v>372</v>
      </c>
    </row>
    <row r="89" spans="2:4" x14ac:dyDescent="0.15">
      <c r="B89">
        <v>21</v>
      </c>
      <c r="C89" s="136">
        <v>65</v>
      </c>
      <c r="D89" s="136">
        <v>403</v>
      </c>
    </row>
    <row r="90" spans="2:4" x14ac:dyDescent="0.15">
      <c r="B90">
        <v>22</v>
      </c>
      <c r="C90" s="136">
        <v>66</v>
      </c>
      <c r="D90" s="136">
        <v>32</v>
      </c>
    </row>
    <row r="91" spans="2:4" x14ac:dyDescent="0.15">
      <c r="B91">
        <v>23</v>
      </c>
      <c r="C91" s="136">
        <v>67</v>
      </c>
      <c r="D91" s="136">
        <v>374</v>
      </c>
    </row>
    <row r="92" spans="2:4" x14ac:dyDescent="0.15">
      <c r="B92">
        <v>24</v>
      </c>
      <c r="C92" s="136">
        <v>68</v>
      </c>
      <c r="D92" s="136">
        <v>109</v>
      </c>
    </row>
    <row r="93" spans="2:4" x14ac:dyDescent="0.15">
      <c r="B93">
        <v>25</v>
      </c>
      <c r="C93" s="136">
        <v>69</v>
      </c>
      <c r="D93" s="136">
        <v>337</v>
      </c>
    </row>
    <row r="94" spans="2:4" x14ac:dyDescent="0.15">
      <c r="B94">
        <v>26</v>
      </c>
      <c r="C94" s="136">
        <v>70</v>
      </c>
      <c r="D94" s="136">
        <v>178</v>
      </c>
    </row>
    <row r="95" spans="2:4" x14ac:dyDescent="0.15">
      <c r="B95">
        <v>27</v>
      </c>
      <c r="C95" s="136">
        <v>71</v>
      </c>
      <c r="D95" s="136">
        <v>239</v>
      </c>
    </row>
    <row r="96" spans="2:4" x14ac:dyDescent="0.15">
      <c r="B96">
        <v>28</v>
      </c>
      <c r="C96" s="136">
        <v>72</v>
      </c>
      <c r="D96" s="136">
        <v>292</v>
      </c>
    </row>
    <row r="97" spans="1:4" x14ac:dyDescent="0.15">
      <c r="A97">
        <v>3</v>
      </c>
      <c r="B97">
        <v>1</v>
      </c>
      <c r="C97" s="136">
        <v>73</v>
      </c>
      <c r="D97" s="136">
        <v>72</v>
      </c>
    </row>
    <row r="98" spans="1:4" x14ac:dyDescent="0.15">
      <c r="B98">
        <v>2</v>
      </c>
      <c r="C98" s="136">
        <v>74</v>
      </c>
      <c r="D98" s="136">
        <v>415</v>
      </c>
    </row>
    <row r="99" spans="1:4" x14ac:dyDescent="0.15">
      <c r="B99">
        <v>3</v>
      </c>
      <c r="C99" s="136">
        <v>75</v>
      </c>
      <c r="D99" s="136">
        <v>145</v>
      </c>
    </row>
    <row r="100" spans="1:4" x14ac:dyDescent="0.15">
      <c r="B100">
        <v>4</v>
      </c>
      <c r="C100" s="136">
        <v>76</v>
      </c>
      <c r="D100" s="136">
        <v>390</v>
      </c>
    </row>
    <row r="101" spans="1:4" x14ac:dyDescent="0.15">
      <c r="B101">
        <v>5</v>
      </c>
      <c r="C101" s="136">
        <v>77</v>
      </c>
      <c r="D101" s="136">
        <v>210</v>
      </c>
    </row>
    <row r="102" spans="1:4" x14ac:dyDescent="0.15">
      <c r="B102">
        <v>6</v>
      </c>
      <c r="C102" s="136">
        <v>78</v>
      </c>
      <c r="D102" s="136">
        <v>357</v>
      </c>
    </row>
    <row r="103" spans="1:4" x14ac:dyDescent="0.15">
      <c r="B103">
        <v>7</v>
      </c>
      <c r="C103" s="136">
        <v>79</v>
      </c>
      <c r="D103" s="136">
        <v>316</v>
      </c>
    </row>
    <row r="104" spans="1:4" x14ac:dyDescent="0.15">
      <c r="B104">
        <v>8</v>
      </c>
      <c r="C104" s="136">
        <v>80</v>
      </c>
      <c r="D104" s="136">
        <v>267</v>
      </c>
    </row>
    <row r="105" spans="1:4" x14ac:dyDescent="0.15">
      <c r="B105">
        <v>9</v>
      </c>
      <c r="C105" s="136">
        <v>81</v>
      </c>
      <c r="D105" s="136">
        <v>402</v>
      </c>
    </row>
    <row r="106" spans="1:4" x14ac:dyDescent="0.15">
      <c r="B106">
        <v>10</v>
      </c>
      <c r="C106" s="136">
        <v>82</v>
      </c>
      <c r="D106" s="136">
        <v>31</v>
      </c>
    </row>
    <row r="107" spans="1:4" x14ac:dyDescent="0.15">
      <c r="B107">
        <v>11</v>
      </c>
      <c r="C107" s="136">
        <v>83</v>
      </c>
      <c r="D107" s="136">
        <v>373</v>
      </c>
    </row>
    <row r="108" spans="1:4" x14ac:dyDescent="0.15">
      <c r="B108">
        <v>12</v>
      </c>
      <c r="C108" s="136">
        <v>84</v>
      </c>
      <c r="D108" s="136">
        <v>108</v>
      </c>
    </row>
    <row r="109" spans="1:4" x14ac:dyDescent="0.15">
      <c r="B109">
        <v>13</v>
      </c>
      <c r="C109" s="136">
        <v>85</v>
      </c>
      <c r="D109" s="136">
        <v>336</v>
      </c>
    </row>
    <row r="110" spans="1:4" x14ac:dyDescent="0.15">
      <c r="B110">
        <v>14</v>
      </c>
      <c r="C110" s="136">
        <v>86</v>
      </c>
      <c r="D110" s="136">
        <v>177</v>
      </c>
    </row>
    <row r="111" spans="1:4" x14ac:dyDescent="0.15">
      <c r="B111">
        <v>15</v>
      </c>
      <c r="C111" s="136">
        <v>87</v>
      </c>
      <c r="D111" s="136">
        <v>238</v>
      </c>
    </row>
    <row r="112" spans="1:4" x14ac:dyDescent="0.15">
      <c r="B112">
        <v>16</v>
      </c>
      <c r="C112" s="136">
        <v>88</v>
      </c>
      <c r="D112" s="136">
        <v>291</v>
      </c>
    </row>
    <row r="113" spans="1:4" x14ac:dyDescent="0.15">
      <c r="B113">
        <v>17</v>
      </c>
      <c r="C113" s="136">
        <v>89</v>
      </c>
      <c r="D113" s="136">
        <v>71</v>
      </c>
    </row>
    <row r="114" spans="1:4" x14ac:dyDescent="0.15">
      <c r="B114">
        <v>18</v>
      </c>
      <c r="C114" s="136">
        <v>90</v>
      </c>
      <c r="D114" s="136">
        <v>414</v>
      </c>
    </row>
    <row r="115" spans="1:4" x14ac:dyDescent="0.15">
      <c r="B115">
        <v>19</v>
      </c>
      <c r="C115" s="136">
        <v>91</v>
      </c>
      <c r="D115" s="136">
        <v>144</v>
      </c>
    </row>
    <row r="116" spans="1:4" x14ac:dyDescent="0.15">
      <c r="B116">
        <v>20</v>
      </c>
      <c r="C116" s="136">
        <v>92</v>
      </c>
      <c r="D116" s="136">
        <v>389</v>
      </c>
    </row>
    <row r="117" spans="1:4" x14ac:dyDescent="0.15">
      <c r="B117">
        <v>21</v>
      </c>
      <c r="C117" s="136">
        <v>93</v>
      </c>
      <c r="D117" s="136">
        <v>209</v>
      </c>
    </row>
    <row r="118" spans="1:4" x14ac:dyDescent="0.15">
      <c r="B118">
        <v>22</v>
      </c>
      <c r="C118" s="136">
        <v>94</v>
      </c>
      <c r="D118" s="136">
        <v>356</v>
      </c>
    </row>
    <row r="119" spans="1:4" x14ac:dyDescent="0.15">
      <c r="B119">
        <v>23</v>
      </c>
      <c r="C119" s="136">
        <v>95</v>
      </c>
      <c r="D119" s="136">
        <v>315</v>
      </c>
    </row>
    <row r="120" spans="1:4" x14ac:dyDescent="0.15">
      <c r="B120">
        <v>24</v>
      </c>
      <c r="C120" s="136">
        <v>96</v>
      </c>
      <c r="D120" s="136">
        <v>266</v>
      </c>
    </row>
    <row r="121" spans="1:4" x14ac:dyDescent="0.15">
      <c r="B121">
        <v>25</v>
      </c>
      <c r="C121" s="136">
        <v>97</v>
      </c>
      <c r="D121" s="136">
        <v>143</v>
      </c>
    </row>
    <row r="122" spans="1:4" x14ac:dyDescent="0.15">
      <c r="B122">
        <v>26</v>
      </c>
      <c r="C122" s="136">
        <v>98</v>
      </c>
      <c r="D122" s="136">
        <v>413</v>
      </c>
    </row>
    <row r="123" spans="1:4" x14ac:dyDescent="0.15">
      <c r="B123">
        <v>27</v>
      </c>
      <c r="C123" s="136">
        <v>99</v>
      </c>
      <c r="D123" s="136">
        <v>208</v>
      </c>
    </row>
    <row r="124" spans="1:4" x14ac:dyDescent="0.15">
      <c r="B124">
        <v>28</v>
      </c>
      <c r="C124" s="136">
        <v>100</v>
      </c>
      <c r="D124" s="136">
        <v>388</v>
      </c>
    </row>
    <row r="125" spans="1:4" x14ac:dyDescent="0.15">
      <c r="A125">
        <v>4</v>
      </c>
      <c r="B125">
        <v>1</v>
      </c>
      <c r="C125" s="136">
        <v>101</v>
      </c>
      <c r="D125" s="136">
        <v>265</v>
      </c>
    </row>
    <row r="126" spans="1:4" x14ac:dyDescent="0.15">
      <c r="B126">
        <v>2</v>
      </c>
      <c r="C126" s="136">
        <v>102</v>
      </c>
      <c r="D126" s="136">
        <v>355</v>
      </c>
    </row>
    <row r="127" spans="1:4" x14ac:dyDescent="0.15">
      <c r="B127">
        <v>3</v>
      </c>
      <c r="C127" s="136">
        <v>103</v>
      </c>
      <c r="D127" s="136">
        <v>314</v>
      </c>
    </row>
    <row r="128" spans="1:4" x14ac:dyDescent="0.15">
      <c r="B128">
        <v>4</v>
      </c>
      <c r="C128" s="136">
        <v>104</v>
      </c>
      <c r="D128" s="136">
        <v>70</v>
      </c>
    </row>
    <row r="129" spans="2:4" x14ac:dyDescent="0.15">
      <c r="B129">
        <v>5</v>
      </c>
      <c r="C129" s="136">
        <v>105</v>
      </c>
      <c r="D129" s="136">
        <v>401</v>
      </c>
    </row>
    <row r="130" spans="2:4" x14ac:dyDescent="0.15">
      <c r="B130">
        <v>6</v>
      </c>
      <c r="C130" s="136">
        <v>106</v>
      </c>
      <c r="D130" s="136">
        <v>30</v>
      </c>
    </row>
    <row r="131" spans="2:4" x14ac:dyDescent="0.15">
      <c r="B131">
        <v>7</v>
      </c>
      <c r="C131" s="136">
        <v>107</v>
      </c>
      <c r="D131" s="136">
        <v>335</v>
      </c>
    </row>
    <row r="132" spans="2:4" x14ac:dyDescent="0.15">
      <c r="B132">
        <v>8</v>
      </c>
      <c r="C132" s="136">
        <v>108</v>
      </c>
      <c r="D132" s="136">
        <v>107</v>
      </c>
    </row>
    <row r="133" spans="2:4" x14ac:dyDescent="0.15">
      <c r="B133">
        <v>9</v>
      </c>
      <c r="C133" s="136">
        <v>109</v>
      </c>
      <c r="D133" s="136">
        <v>290</v>
      </c>
    </row>
    <row r="134" spans="2:4" x14ac:dyDescent="0.15">
      <c r="B134">
        <v>10</v>
      </c>
      <c r="C134" s="136">
        <v>110</v>
      </c>
      <c r="D134" s="136">
        <v>176</v>
      </c>
    </row>
    <row r="135" spans="2:4" x14ac:dyDescent="0.15">
      <c r="B135">
        <v>11</v>
      </c>
      <c r="C135" s="136">
        <v>111</v>
      </c>
      <c r="D135" s="136">
        <v>237</v>
      </c>
    </row>
    <row r="136" spans="2:4" x14ac:dyDescent="0.15">
      <c r="B136">
        <v>12</v>
      </c>
      <c r="C136" s="136">
        <v>112</v>
      </c>
      <c r="D136" s="136">
        <v>372</v>
      </c>
    </row>
    <row r="137" spans="2:4" x14ac:dyDescent="0.15">
      <c r="B137">
        <v>13</v>
      </c>
      <c r="C137" s="136">
        <v>65</v>
      </c>
      <c r="D137" s="136">
        <v>403</v>
      </c>
    </row>
    <row r="138" spans="2:4" x14ac:dyDescent="0.15">
      <c r="B138">
        <v>14</v>
      </c>
      <c r="C138" s="136">
        <v>66</v>
      </c>
      <c r="D138" s="136">
        <v>32</v>
      </c>
    </row>
    <row r="139" spans="2:4" x14ac:dyDescent="0.15">
      <c r="B139">
        <v>15</v>
      </c>
      <c r="C139" s="136">
        <v>67</v>
      </c>
      <c r="D139" s="136">
        <v>374</v>
      </c>
    </row>
    <row r="140" spans="2:4" x14ac:dyDescent="0.15">
      <c r="B140">
        <v>16</v>
      </c>
      <c r="C140" s="136">
        <v>68</v>
      </c>
      <c r="D140" s="136">
        <v>109</v>
      </c>
    </row>
    <row r="141" spans="2:4" x14ac:dyDescent="0.15">
      <c r="B141">
        <v>17</v>
      </c>
      <c r="C141" s="136">
        <v>69</v>
      </c>
      <c r="D141" s="136">
        <v>337</v>
      </c>
    </row>
    <row r="142" spans="2:4" x14ac:dyDescent="0.15">
      <c r="B142">
        <v>18</v>
      </c>
      <c r="C142" s="136">
        <v>70</v>
      </c>
      <c r="D142" s="136">
        <v>178</v>
      </c>
    </row>
    <row r="143" spans="2:4" x14ac:dyDescent="0.15">
      <c r="B143">
        <v>19</v>
      </c>
      <c r="C143" s="136">
        <v>71</v>
      </c>
      <c r="D143" s="136">
        <v>239</v>
      </c>
    </row>
    <row r="144" spans="2:4" x14ac:dyDescent="0.15">
      <c r="B144">
        <v>20</v>
      </c>
      <c r="C144" s="136">
        <v>72</v>
      </c>
      <c r="D144" s="136">
        <v>292</v>
      </c>
    </row>
    <row r="145" spans="1:4" x14ac:dyDescent="0.15">
      <c r="B145">
        <v>21</v>
      </c>
      <c r="C145" s="136">
        <v>73</v>
      </c>
      <c r="D145" s="136">
        <v>72</v>
      </c>
    </row>
    <row r="146" spans="1:4" x14ac:dyDescent="0.15">
      <c r="B146">
        <v>22</v>
      </c>
      <c r="C146" s="136">
        <v>74</v>
      </c>
      <c r="D146" s="136">
        <v>415</v>
      </c>
    </row>
    <row r="147" spans="1:4" x14ac:dyDescent="0.15">
      <c r="B147">
        <v>23</v>
      </c>
      <c r="C147" s="136">
        <v>75</v>
      </c>
      <c r="D147" s="136">
        <v>145</v>
      </c>
    </row>
    <row r="148" spans="1:4" x14ac:dyDescent="0.15">
      <c r="B148">
        <v>24</v>
      </c>
      <c r="C148" s="136">
        <v>76</v>
      </c>
      <c r="D148" s="136">
        <v>390</v>
      </c>
    </row>
    <row r="149" spans="1:4" x14ac:dyDescent="0.15">
      <c r="B149">
        <v>25</v>
      </c>
      <c r="C149" s="136">
        <v>77</v>
      </c>
      <c r="D149" s="136">
        <v>210</v>
      </c>
    </row>
    <row r="150" spans="1:4" x14ac:dyDescent="0.15">
      <c r="B150">
        <v>26</v>
      </c>
      <c r="C150" s="136">
        <v>78</v>
      </c>
      <c r="D150" s="136">
        <v>357</v>
      </c>
    </row>
    <row r="151" spans="1:4" x14ac:dyDescent="0.15">
      <c r="B151">
        <v>27</v>
      </c>
      <c r="C151" s="136">
        <v>79</v>
      </c>
      <c r="D151" s="136">
        <v>316</v>
      </c>
    </row>
    <row r="152" spans="1:4" x14ac:dyDescent="0.15">
      <c r="B152">
        <v>28</v>
      </c>
      <c r="C152" s="136">
        <v>80</v>
      </c>
      <c r="D152" s="136">
        <v>267</v>
      </c>
    </row>
    <row r="153" spans="1:4" x14ac:dyDescent="0.15">
      <c r="A153">
        <v>5</v>
      </c>
      <c r="B153">
        <v>1</v>
      </c>
      <c r="C153" s="136">
        <v>81</v>
      </c>
      <c r="D153" s="136">
        <v>402</v>
      </c>
    </row>
    <row r="154" spans="1:4" x14ac:dyDescent="0.15">
      <c r="B154">
        <v>2</v>
      </c>
      <c r="C154" s="136">
        <v>82</v>
      </c>
      <c r="D154" s="136">
        <v>31</v>
      </c>
    </row>
    <row r="155" spans="1:4" x14ac:dyDescent="0.15">
      <c r="B155">
        <v>3</v>
      </c>
      <c r="C155" s="136">
        <v>83</v>
      </c>
      <c r="D155" s="136">
        <v>373</v>
      </c>
    </row>
    <row r="156" spans="1:4" x14ac:dyDescent="0.15">
      <c r="B156">
        <v>4</v>
      </c>
      <c r="C156" s="136">
        <v>84</v>
      </c>
      <c r="D156" s="136">
        <v>108</v>
      </c>
    </row>
    <row r="157" spans="1:4" x14ac:dyDescent="0.15">
      <c r="B157">
        <v>5</v>
      </c>
      <c r="C157" s="136">
        <v>85</v>
      </c>
      <c r="D157" s="136">
        <v>336</v>
      </c>
    </row>
    <row r="158" spans="1:4" x14ac:dyDescent="0.15">
      <c r="B158">
        <v>6</v>
      </c>
      <c r="C158" s="136">
        <v>86</v>
      </c>
      <c r="D158" s="136">
        <v>177</v>
      </c>
    </row>
    <row r="159" spans="1:4" x14ac:dyDescent="0.15">
      <c r="B159">
        <v>7</v>
      </c>
      <c r="C159" s="136">
        <v>87</v>
      </c>
      <c r="D159" s="136">
        <v>238</v>
      </c>
    </row>
    <row r="160" spans="1:4" x14ac:dyDescent="0.15">
      <c r="B160">
        <v>8</v>
      </c>
      <c r="C160" s="136">
        <v>88</v>
      </c>
      <c r="D160" s="136">
        <v>291</v>
      </c>
    </row>
    <row r="161" spans="2:4" x14ac:dyDescent="0.15">
      <c r="B161">
        <v>9</v>
      </c>
      <c r="C161" s="136">
        <v>89</v>
      </c>
      <c r="D161" s="136">
        <v>71</v>
      </c>
    </row>
    <row r="162" spans="2:4" x14ac:dyDescent="0.15">
      <c r="B162">
        <v>10</v>
      </c>
      <c r="C162" s="136">
        <v>90</v>
      </c>
      <c r="D162" s="136">
        <v>414</v>
      </c>
    </row>
    <row r="163" spans="2:4" x14ac:dyDescent="0.15">
      <c r="B163">
        <v>11</v>
      </c>
      <c r="C163" s="136">
        <v>91</v>
      </c>
      <c r="D163" s="136">
        <v>144</v>
      </c>
    </row>
    <row r="164" spans="2:4" x14ac:dyDescent="0.15">
      <c r="B164">
        <v>12</v>
      </c>
      <c r="C164" s="136">
        <v>92</v>
      </c>
      <c r="D164" s="136">
        <v>389</v>
      </c>
    </row>
    <row r="165" spans="2:4" x14ac:dyDescent="0.15">
      <c r="B165">
        <v>13</v>
      </c>
      <c r="C165" s="136">
        <v>93</v>
      </c>
      <c r="D165" s="136">
        <v>209</v>
      </c>
    </row>
    <row r="166" spans="2:4" x14ac:dyDescent="0.15">
      <c r="B166">
        <v>14</v>
      </c>
      <c r="C166" s="136">
        <v>94</v>
      </c>
      <c r="D166" s="136">
        <v>356</v>
      </c>
    </row>
    <row r="167" spans="2:4" x14ac:dyDescent="0.15">
      <c r="B167">
        <v>15</v>
      </c>
      <c r="C167" s="136">
        <v>95</v>
      </c>
      <c r="D167" s="136">
        <v>315</v>
      </c>
    </row>
    <row r="168" spans="2:4" x14ac:dyDescent="0.15">
      <c r="B168">
        <v>16</v>
      </c>
      <c r="C168" s="136">
        <v>96</v>
      </c>
      <c r="D168" s="136">
        <v>266</v>
      </c>
    </row>
    <row r="169" spans="2:4" x14ac:dyDescent="0.15">
      <c r="B169">
        <v>17</v>
      </c>
      <c r="C169" s="136">
        <v>97</v>
      </c>
      <c r="D169" s="136">
        <v>143</v>
      </c>
    </row>
    <row r="170" spans="2:4" x14ac:dyDescent="0.15">
      <c r="B170">
        <v>18</v>
      </c>
      <c r="C170" s="136">
        <v>98</v>
      </c>
      <c r="D170" s="136">
        <v>413</v>
      </c>
    </row>
    <row r="171" spans="2:4" x14ac:dyDescent="0.15">
      <c r="B171">
        <v>19</v>
      </c>
      <c r="C171" s="136">
        <v>99</v>
      </c>
      <c r="D171" s="136">
        <v>208</v>
      </c>
    </row>
    <row r="172" spans="2:4" x14ac:dyDescent="0.15">
      <c r="B172">
        <v>20</v>
      </c>
      <c r="C172" s="136">
        <v>100</v>
      </c>
      <c r="D172" s="136">
        <v>388</v>
      </c>
    </row>
    <row r="173" spans="2:4" x14ac:dyDescent="0.15">
      <c r="B173">
        <v>21</v>
      </c>
      <c r="C173" s="136">
        <v>101</v>
      </c>
      <c r="D173" s="136">
        <v>265</v>
      </c>
    </row>
    <row r="174" spans="2:4" x14ac:dyDescent="0.15">
      <c r="B174">
        <v>22</v>
      </c>
      <c r="C174" s="136">
        <v>102</v>
      </c>
      <c r="D174" s="136">
        <v>355</v>
      </c>
    </row>
    <row r="175" spans="2:4" x14ac:dyDescent="0.15">
      <c r="B175">
        <v>23</v>
      </c>
      <c r="C175" s="136">
        <v>103</v>
      </c>
      <c r="D175" s="136">
        <v>314</v>
      </c>
    </row>
    <row r="176" spans="2:4" x14ac:dyDescent="0.15">
      <c r="B176">
        <v>24</v>
      </c>
      <c r="C176" s="136">
        <v>104</v>
      </c>
      <c r="D176" s="136">
        <v>70</v>
      </c>
    </row>
    <row r="177" spans="1:4" x14ac:dyDescent="0.15">
      <c r="B177">
        <v>25</v>
      </c>
      <c r="C177" s="136">
        <v>105</v>
      </c>
      <c r="D177" s="136">
        <v>401</v>
      </c>
    </row>
    <row r="178" spans="1:4" x14ac:dyDescent="0.15">
      <c r="B178">
        <v>26</v>
      </c>
      <c r="C178" s="136">
        <v>106</v>
      </c>
      <c r="D178" s="136">
        <v>30</v>
      </c>
    </row>
    <row r="179" spans="1:4" x14ac:dyDescent="0.15">
      <c r="B179">
        <v>27</v>
      </c>
      <c r="C179" s="136">
        <v>107</v>
      </c>
      <c r="D179" s="136">
        <v>335</v>
      </c>
    </row>
    <row r="180" spans="1:4" x14ac:dyDescent="0.15">
      <c r="B180">
        <v>28</v>
      </c>
      <c r="C180" s="136">
        <v>108</v>
      </c>
      <c r="D180" s="136">
        <v>107</v>
      </c>
    </row>
    <row r="181" spans="1:4" x14ac:dyDescent="0.15">
      <c r="A181">
        <v>6</v>
      </c>
      <c r="B181">
        <v>1</v>
      </c>
      <c r="C181" s="136">
        <v>109</v>
      </c>
      <c r="D181" s="136">
        <v>290</v>
      </c>
    </row>
    <row r="182" spans="1:4" x14ac:dyDescent="0.15">
      <c r="B182">
        <v>2</v>
      </c>
      <c r="C182" s="136">
        <v>110</v>
      </c>
      <c r="D182" s="136">
        <v>176</v>
      </c>
    </row>
    <row r="183" spans="1:4" x14ac:dyDescent="0.15">
      <c r="B183">
        <v>3</v>
      </c>
      <c r="C183" s="136">
        <v>111</v>
      </c>
      <c r="D183" s="136">
        <v>237</v>
      </c>
    </row>
    <row r="184" spans="1:4" x14ac:dyDescent="0.15">
      <c r="B184">
        <v>4</v>
      </c>
      <c r="C184" s="136">
        <v>112</v>
      </c>
      <c r="D184" s="136">
        <v>372</v>
      </c>
    </row>
    <row r="185" spans="1:4" x14ac:dyDescent="0.15">
      <c r="B185">
        <v>5</v>
      </c>
      <c r="C185" s="136">
        <v>65</v>
      </c>
      <c r="D185" s="136">
        <v>403</v>
      </c>
    </row>
    <row r="186" spans="1:4" x14ac:dyDescent="0.15">
      <c r="B186">
        <v>6</v>
      </c>
      <c r="C186" s="136">
        <v>66</v>
      </c>
      <c r="D186" s="136">
        <v>32</v>
      </c>
    </row>
    <row r="187" spans="1:4" x14ac:dyDescent="0.15">
      <c r="B187">
        <v>7</v>
      </c>
      <c r="C187" s="136">
        <v>67</v>
      </c>
      <c r="D187" s="136">
        <v>374</v>
      </c>
    </row>
    <row r="188" spans="1:4" x14ac:dyDescent="0.15">
      <c r="B188">
        <v>8</v>
      </c>
      <c r="C188" s="136">
        <v>68</v>
      </c>
      <c r="D188" s="136">
        <v>109</v>
      </c>
    </row>
    <row r="189" spans="1:4" x14ac:dyDescent="0.15">
      <c r="B189">
        <v>9</v>
      </c>
      <c r="C189" s="136">
        <v>69</v>
      </c>
      <c r="D189" s="136">
        <v>337</v>
      </c>
    </row>
    <row r="190" spans="1:4" x14ac:dyDescent="0.15">
      <c r="B190">
        <v>10</v>
      </c>
      <c r="C190" s="136">
        <v>70</v>
      </c>
      <c r="D190" s="136">
        <v>178</v>
      </c>
    </row>
    <row r="191" spans="1:4" x14ac:dyDescent="0.15">
      <c r="B191">
        <v>11</v>
      </c>
      <c r="C191" s="136">
        <v>71</v>
      </c>
      <c r="D191" s="136">
        <v>239</v>
      </c>
    </row>
    <row r="192" spans="1:4" x14ac:dyDescent="0.15">
      <c r="B192">
        <v>12</v>
      </c>
      <c r="C192" s="136">
        <v>72</v>
      </c>
      <c r="D192" s="136">
        <v>292</v>
      </c>
    </row>
    <row r="193" spans="2:4" x14ac:dyDescent="0.15">
      <c r="B193">
        <v>13</v>
      </c>
      <c r="C193" s="136">
        <v>73</v>
      </c>
      <c r="D193" s="136">
        <v>72</v>
      </c>
    </row>
    <row r="194" spans="2:4" x14ac:dyDescent="0.15">
      <c r="B194">
        <v>14</v>
      </c>
      <c r="C194" s="136">
        <v>74</v>
      </c>
      <c r="D194" s="136">
        <v>415</v>
      </c>
    </row>
    <row r="195" spans="2:4" x14ac:dyDescent="0.15">
      <c r="B195">
        <v>15</v>
      </c>
      <c r="C195" s="136">
        <v>75</v>
      </c>
      <c r="D195" s="136">
        <v>145</v>
      </c>
    </row>
    <row r="196" spans="2:4" x14ac:dyDescent="0.15">
      <c r="B196">
        <v>16</v>
      </c>
      <c r="C196" s="136">
        <v>76</v>
      </c>
      <c r="D196" s="136">
        <v>390</v>
      </c>
    </row>
    <row r="197" spans="2:4" x14ac:dyDescent="0.15">
      <c r="B197">
        <v>17</v>
      </c>
      <c r="C197" s="136">
        <v>77</v>
      </c>
      <c r="D197" s="136">
        <v>210</v>
      </c>
    </row>
    <row r="198" spans="2:4" x14ac:dyDescent="0.15">
      <c r="B198">
        <v>18</v>
      </c>
      <c r="C198" s="136">
        <v>78</v>
      </c>
      <c r="D198" s="136">
        <v>357</v>
      </c>
    </row>
    <row r="199" spans="2:4" x14ac:dyDescent="0.15">
      <c r="B199">
        <v>19</v>
      </c>
      <c r="C199" s="136">
        <v>79</v>
      </c>
      <c r="D199" s="136">
        <v>316</v>
      </c>
    </row>
    <row r="200" spans="2:4" x14ac:dyDescent="0.15">
      <c r="B200">
        <v>20</v>
      </c>
      <c r="C200" s="136">
        <v>80</v>
      </c>
      <c r="D200" s="136">
        <v>267</v>
      </c>
    </row>
    <row r="201" spans="2:4" x14ac:dyDescent="0.15">
      <c r="B201">
        <v>21</v>
      </c>
      <c r="C201" s="136">
        <v>81</v>
      </c>
      <c r="D201" s="136">
        <v>402</v>
      </c>
    </row>
    <row r="202" spans="2:4" x14ac:dyDescent="0.15">
      <c r="B202">
        <v>22</v>
      </c>
      <c r="C202" s="136">
        <v>82</v>
      </c>
      <c r="D202" s="136">
        <v>31</v>
      </c>
    </row>
    <row r="203" spans="2:4" x14ac:dyDescent="0.15">
      <c r="B203">
        <v>23</v>
      </c>
      <c r="C203" s="136">
        <v>83</v>
      </c>
      <c r="D203" s="136">
        <v>373</v>
      </c>
    </row>
    <row r="204" spans="2:4" x14ac:dyDescent="0.15">
      <c r="B204">
        <v>24</v>
      </c>
      <c r="C204" s="136">
        <v>84</v>
      </c>
      <c r="D204" s="136">
        <v>108</v>
      </c>
    </row>
    <row r="205" spans="2:4" x14ac:dyDescent="0.15">
      <c r="B205">
        <v>25</v>
      </c>
      <c r="C205" s="136">
        <v>85</v>
      </c>
      <c r="D205" s="136">
        <v>336</v>
      </c>
    </row>
    <row r="206" spans="2:4" x14ac:dyDescent="0.15">
      <c r="B206">
        <v>26</v>
      </c>
      <c r="C206" s="136">
        <v>86</v>
      </c>
      <c r="D206" s="136">
        <v>177</v>
      </c>
    </row>
    <row r="207" spans="2:4" x14ac:dyDescent="0.15">
      <c r="B207">
        <v>27</v>
      </c>
      <c r="C207" s="136">
        <v>87</v>
      </c>
      <c r="D207" s="136">
        <v>238</v>
      </c>
    </row>
    <row r="208" spans="2:4" x14ac:dyDescent="0.15">
      <c r="B208">
        <v>28</v>
      </c>
      <c r="C208" s="136">
        <v>88</v>
      </c>
      <c r="D208" s="136">
        <v>291</v>
      </c>
    </row>
    <row r="209" spans="1:4" x14ac:dyDescent="0.15">
      <c r="A209">
        <v>7</v>
      </c>
      <c r="B209">
        <v>1</v>
      </c>
      <c r="C209" s="136">
        <v>89</v>
      </c>
      <c r="D209" s="136">
        <v>71</v>
      </c>
    </row>
    <row r="210" spans="1:4" x14ac:dyDescent="0.15">
      <c r="B210">
        <v>2</v>
      </c>
      <c r="C210" s="136">
        <v>90</v>
      </c>
      <c r="D210" s="136">
        <v>414</v>
      </c>
    </row>
    <row r="211" spans="1:4" x14ac:dyDescent="0.15">
      <c r="B211">
        <v>3</v>
      </c>
      <c r="C211" s="136">
        <v>91</v>
      </c>
      <c r="D211" s="136">
        <v>144</v>
      </c>
    </row>
    <row r="212" spans="1:4" x14ac:dyDescent="0.15">
      <c r="B212">
        <v>4</v>
      </c>
      <c r="C212" s="136">
        <v>92</v>
      </c>
      <c r="D212" s="136">
        <v>389</v>
      </c>
    </row>
    <row r="213" spans="1:4" x14ac:dyDescent="0.15">
      <c r="B213">
        <v>5</v>
      </c>
      <c r="C213" s="136">
        <v>93</v>
      </c>
      <c r="D213" s="136">
        <v>209</v>
      </c>
    </row>
    <row r="214" spans="1:4" x14ac:dyDescent="0.15">
      <c r="B214">
        <v>6</v>
      </c>
      <c r="C214" s="136">
        <v>94</v>
      </c>
      <c r="D214" s="136">
        <v>356</v>
      </c>
    </row>
    <row r="215" spans="1:4" x14ac:dyDescent="0.15">
      <c r="B215">
        <v>7</v>
      </c>
      <c r="C215" s="136">
        <v>95</v>
      </c>
      <c r="D215" s="136">
        <v>315</v>
      </c>
    </row>
    <row r="216" spans="1:4" x14ac:dyDescent="0.15">
      <c r="B216">
        <v>8</v>
      </c>
      <c r="C216" s="136">
        <v>96</v>
      </c>
      <c r="D216" s="136">
        <v>266</v>
      </c>
    </row>
    <row r="217" spans="1:4" x14ac:dyDescent="0.15">
      <c r="B217">
        <v>9</v>
      </c>
      <c r="C217" s="136">
        <v>97</v>
      </c>
      <c r="D217" s="136">
        <v>143</v>
      </c>
    </row>
    <row r="218" spans="1:4" x14ac:dyDescent="0.15">
      <c r="B218">
        <v>10</v>
      </c>
      <c r="C218" s="136">
        <v>98</v>
      </c>
      <c r="D218" s="136">
        <v>413</v>
      </c>
    </row>
    <row r="219" spans="1:4" x14ac:dyDescent="0.15">
      <c r="B219">
        <v>11</v>
      </c>
      <c r="C219" s="136">
        <v>99</v>
      </c>
      <c r="D219" s="136">
        <v>208</v>
      </c>
    </row>
    <row r="220" spans="1:4" x14ac:dyDescent="0.15">
      <c r="B220">
        <v>12</v>
      </c>
      <c r="C220" s="136">
        <v>100</v>
      </c>
      <c r="D220" s="136">
        <v>388</v>
      </c>
    </row>
    <row r="221" spans="1:4" x14ac:dyDescent="0.15">
      <c r="B221">
        <v>13</v>
      </c>
      <c r="C221" s="136">
        <v>101</v>
      </c>
      <c r="D221" s="136">
        <v>265</v>
      </c>
    </row>
    <row r="222" spans="1:4" x14ac:dyDescent="0.15">
      <c r="B222">
        <v>14</v>
      </c>
      <c r="C222" s="136">
        <v>102</v>
      </c>
      <c r="D222" s="136">
        <v>355</v>
      </c>
    </row>
    <row r="223" spans="1:4" x14ac:dyDescent="0.15">
      <c r="B223">
        <v>15</v>
      </c>
      <c r="C223" s="136">
        <v>103</v>
      </c>
      <c r="D223" s="136">
        <v>314</v>
      </c>
    </row>
    <row r="224" spans="1:4" x14ac:dyDescent="0.15">
      <c r="B224">
        <v>16</v>
      </c>
      <c r="C224" s="136">
        <v>104</v>
      </c>
      <c r="D224" s="136">
        <v>70</v>
      </c>
    </row>
    <row r="225" spans="1:4" x14ac:dyDescent="0.15">
      <c r="B225">
        <v>17</v>
      </c>
      <c r="C225" s="136">
        <v>105</v>
      </c>
      <c r="D225" s="136">
        <v>401</v>
      </c>
    </row>
    <row r="226" spans="1:4" x14ac:dyDescent="0.15">
      <c r="B226">
        <v>18</v>
      </c>
      <c r="C226" s="136">
        <v>106</v>
      </c>
      <c r="D226" s="136">
        <v>30</v>
      </c>
    </row>
    <row r="227" spans="1:4" x14ac:dyDescent="0.15">
      <c r="B227">
        <v>19</v>
      </c>
      <c r="C227" s="136">
        <v>107</v>
      </c>
      <c r="D227" s="136">
        <v>335</v>
      </c>
    </row>
    <row r="228" spans="1:4" x14ac:dyDescent="0.15">
      <c r="B228">
        <v>20</v>
      </c>
      <c r="C228" s="136">
        <v>108</v>
      </c>
      <c r="D228" s="136">
        <v>107</v>
      </c>
    </row>
    <row r="229" spans="1:4" x14ac:dyDescent="0.15">
      <c r="B229">
        <v>21</v>
      </c>
      <c r="C229" s="136">
        <v>109</v>
      </c>
      <c r="D229" s="136">
        <v>290</v>
      </c>
    </row>
    <row r="230" spans="1:4" x14ac:dyDescent="0.15">
      <c r="B230">
        <v>22</v>
      </c>
      <c r="C230" s="136">
        <v>110</v>
      </c>
      <c r="D230" s="136">
        <v>176</v>
      </c>
    </row>
    <row r="231" spans="1:4" x14ac:dyDescent="0.15">
      <c r="B231">
        <v>23</v>
      </c>
      <c r="C231" s="136">
        <v>111</v>
      </c>
      <c r="D231" s="136">
        <v>237</v>
      </c>
    </row>
    <row r="232" spans="1:4" x14ac:dyDescent="0.15">
      <c r="B232">
        <v>24</v>
      </c>
      <c r="C232" s="136">
        <v>112</v>
      </c>
      <c r="D232" s="136">
        <v>372</v>
      </c>
    </row>
    <row r="233" spans="1:4" x14ac:dyDescent="0.15">
      <c r="B233">
        <v>25</v>
      </c>
      <c r="C233" s="136">
        <v>65</v>
      </c>
      <c r="D233" s="136">
        <v>403</v>
      </c>
    </row>
    <row r="234" spans="1:4" x14ac:dyDescent="0.15">
      <c r="B234">
        <v>26</v>
      </c>
      <c r="C234" s="136">
        <v>66</v>
      </c>
      <c r="D234" s="136">
        <v>32</v>
      </c>
    </row>
    <row r="235" spans="1:4" x14ac:dyDescent="0.15">
      <c r="B235">
        <v>27</v>
      </c>
      <c r="C235" s="136">
        <v>67</v>
      </c>
      <c r="D235" s="136">
        <v>374</v>
      </c>
    </row>
    <row r="236" spans="1:4" x14ac:dyDescent="0.15">
      <c r="B236">
        <v>28</v>
      </c>
      <c r="C236" s="136">
        <v>68</v>
      </c>
      <c r="D236" s="136">
        <v>109</v>
      </c>
    </row>
    <row r="237" spans="1:4" x14ac:dyDescent="0.15">
      <c r="A237">
        <v>8</v>
      </c>
      <c r="B237">
        <v>1</v>
      </c>
      <c r="C237" s="136">
        <v>69</v>
      </c>
      <c r="D237" s="136">
        <v>337</v>
      </c>
    </row>
    <row r="238" spans="1:4" x14ac:dyDescent="0.15">
      <c r="B238">
        <v>2</v>
      </c>
      <c r="C238" s="136">
        <v>70</v>
      </c>
      <c r="D238" s="136">
        <v>178</v>
      </c>
    </row>
    <row r="239" spans="1:4" x14ac:dyDescent="0.15">
      <c r="B239">
        <v>3</v>
      </c>
      <c r="C239" s="136">
        <v>71</v>
      </c>
      <c r="D239" s="136">
        <v>239</v>
      </c>
    </row>
    <row r="240" spans="1:4" x14ac:dyDescent="0.15">
      <c r="B240">
        <v>4</v>
      </c>
      <c r="C240" s="136">
        <v>72</v>
      </c>
      <c r="D240" s="136">
        <v>292</v>
      </c>
    </row>
    <row r="241" spans="2:4" x14ac:dyDescent="0.15">
      <c r="B241">
        <v>5</v>
      </c>
      <c r="C241" s="136">
        <v>73</v>
      </c>
      <c r="D241" s="136">
        <v>72</v>
      </c>
    </row>
    <row r="242" spans="2:4" x14ac:dyDescent="0.15">
      <c r="B242">
        <v>6</v>
      </c>
      <c r="C242" s="136">
        <v>74</v>
      </c>
      <c r="D242" s="136">
        <v>415</v>
      </c>
    </row>
    <row r="243" spans="2:4" x14ac:dyDescent="0.15">
      <c r="B243">
        <v>7</v>
      </c>
      <c r="C243" s="136">
        <v>75</v>
      </c>
      <c r="D243" s="136">
        <v>145</v>
      </c>
    </row>
    <row r="244" spans="2:4" x14ac:dyDescent="0.15">
      <c r="B244">
        <v>8</v>
      </c>
      <c r="C244" s="136">
        <v>76</v>
      </c>
      <c r="D244" s="136">
        <v>390</v>
      </c>
    </row>
    <row r="245" spans="2:4" x14ac:dyDescent="0.15">
      <c r="B245">
        <v>9</v>
      </c>
      <c r="C245" s="136">
        <v>77</v>
      </c>
      <c r="D245" s="136">
        <v>210</v>
      </c>
    </row>
    <row r="246" spans="2:4" x14ac:dyDescent="0.15">
      <c r="B246">
        <v>10</v>
      </c>
      <c r="C246" s="136">
        <v>78</v>
      </c>
      <c r="D246" s="136">
        <v>357</v>
      </c>
    </row>
    <row r="247" spans="2:4" x14ac:dyDescent="0.15">
      <c r="B247">
        <v>11</v>
      </c>
      <c r="C247" s="136">
        <v>79</v>
      </c>
      <c r="D247" s="136">
        <v>316</v>
      </c>
    </row>
    <row r="248" spans="2:4" x14ac:dyDescent="0.15">
      <c r="B248">
        <v>12</v>
      </c>
      <c r="C248" s="136">
        <v>80</v>
      </c>
      <c r="D248" s="136">
        <v>267</v>
      </c>
    </row>
    <row r="249" spans="2:4" x14ac:dyDescent="0.15">
      <c r="B249">
        <v>13</v>
      </c>
      <c r="C249" s="136">
        <v>81</v>
      </c>
      <c r="D249" s="136">
        <v>402</v>
      </c>
    </row>
    <row r="250" spans="2:4" x14ac:dyDescent="0.15">
      <c r="B250">
        <v>14</v>
      </c>
      <c r="C250" s="136">
        <v>82</v>
      </c>
      <c r="D250" s="136">
        <v>31</v>
      </c>
    </row>
    <row r="251" spans="2:4" x14ac:dyDescent="0.15">
      <c r="B251">
        <v>15</v>
      </c>
      <c r="C251" s="136">
        <v>83</v>
      </c>
      <c r="D251" s="136">
        <v>373</v>
      </c>
    </row>
    <row r="252" spans="2:4" x14ac:dyDescent="0.15">
      <c r="B252">
        <v>16</v>
      </c>
      <c r="C252" s="136">
        <v>84</v>
      </c>
      <c r="D252" s="136">
        <v>108</v>
      </c>
    </row>
    <row r="253" spans="2:4" x14ac:dyDescent="0.15">
      <c r="B253">
        <v>17</v>
      </c>
      <c r="C253" s="136">
        <v>85</v>
      </c>
      <c r="D253" s="136">
        <v>336</v>
      </c>
    </row>
    <row r="254" spans="2:4" x14ac:dyDescent="0.15">
      <c r="B254">
        <v>18</v>
      </c>
      <c r="C254" s="136">
        <v>86</v>
      </c>
      <c r="D254" s="136">
        <v>177</v>
      </c>
    </row>
    <row r="255" spans="2:4" x14ac:dyDescent="0.15">
      <c r="B255">
        <v>19</v>
      </c>
      <c r="C255" s="136">
        <v>87</v>
      </c>
      <c r="D255" s="136">
        <v>238</v>
      </c>
    </row>
    <row r="256" spans="2:4" x14ac:dyDescent="0.15">
      <c r="B256">
        <v>20</v>
      </c>
      <c r="C256" s="136">
        <v>88</v>
      </c>
      <c r="D256" s="136">
        <v>291</v>
      </c>
    </row>
    <row r="257" spans="1:4" x14ac:dyDescent="0.15">
      <c r="B257">
        <v>21</v>
      </c>
      <c r="C257" s="136">
        <v>89</v>
      </c>
      <c r="D257" s="136">
        <v>71</v>
      </c>
    </row>
    <row r="258" spans="1:4" x14ac:dyDescent="0.15">
      <c r="B258">
        <v>22</v>
      </c>
      <c r="C258" s="136">
        <v>90</v>
      </c>
      <c r="D258" s="136">
        <v>414</v>
      </c>
    </row>
    <row r="259" spans="1:4" x14ac:dyDescent="0.15">
      <c r="B259">
        <v>23</v>
      </c>
      <c r="C259" s="136">
        <v>91</v>
      </c>
      <c r="D259" s="136">
        <v>144</v>
      </c>
    </row>
    <row r="260" spans="1:4" x14ac:dyDescent="0.15">
      <c r="B260">
        <v>24</v>
      </c>
      <c r="C260" s="136">
        <v>92</v>
      </c>
      <c r="D260" s="136">
        <v>389</v>
      </c>
    </row>
    <row r="261" spans="1:4" x14ac:dyDescent="0.15">
      <c r="B261">
        <v>25</v>
      </c>
      <c r="C261" s="136">
        <v>93</v>
      </c>
      <c r="D261" s="136">
        <v>209</v>
      </c>
    </row>
    <row r="262" spans="1:4" x14ac:dyDescent="0.15">
      <c r="B262">
        <v>26</v>
      </c>
      <c r="C262" s="136">
        <v>94</v>
      </c>
      <c r="D262" s="136">
        <v>356</v>
      </c>
    </row>
    <row r="263" spans="1:4" x14ac:dyDescent="0.15">
      <c r="B263">
        <v>27</v>
      </c>
      <c r="C263" s="136">
        <v>95</v>
      </c>
      <c r="D263" s="136">
        <v>315</v>
      </c>
    </row>
    <row r="264" spans="1:4" x14ac:dyDescent="0.15">
      <c r="B264">
        <v>28</v>
      </c>
      <c r="C264" s="136">
        <v>96</v>
      </c>
      <c r="D264" s="136">
        <v>266</v>
      </c>
    </row>
    <row r="265" spans="1:4" x14ac:dyDescent="0.15">
      <c r="A265">
        <v>9</v>
      </c>
      <c r="B265">
        <v>1</v>
      </c>
      <c r="C265" s="136">
        <v>97</v>
      </c>
      <c r="D265" s="136">
        <v>143</v>
      </c>
    </row>
    <row r="266" spans="1:4" x14ac:dyDescent="0.15">
      <c r="B266">
        <v>2</v>
      </c>
      <c r="C266" s="136">
        <v>98</v>
      </c>
      <c r="D266" s="136">
        <v>413</v>
      </c>
    </row>
    <row r="267" spans="1:4" x14ac:dyDescent="0.15">
      <c r="B267">
        <v>3</v>
      </c>
      <c r="C267" s="136">
        <v>99</v>
      </c>
      <c r="D267" s="136">
        <v>208</v>
      </c>
    </row>
    <row r="268" spans="1:4" x14ac:dyDescent="0.15">
      <c r="B268">
        <v>4</v>
      </c>
      <c r="C268" s="136">
        <v>100</v>
      </c>
      <c r="D268" s="136">
        <v>388</v>
      </c>
    </row>
    <row r="269" spans="1:4" x14ac:dyDescent="0.15">
      <c r="B269">
        <v>5</v>
      </c>
      <c r="C269" s="136">
        <v>101</v>
      </c>
      <c r="D269" s="136">
        <v>265</v>
      </c>
    </row>
    <row r="270" spans="1:4" x14ac:dyDescent="0.15">
      <c r="B270">
        <v>6</v>
      </c>
      <c r="C270" s="136">
        <v>102</v>
      </c>
      <c r="D270" s="136">
        <v>355</v>
      </c>
    </row>
    <row r="271" spans="1:4" x14ac:dyDescent="0.15">
      <c r="B271">
        <v>7</v>
      </c>
      <c r="C271" s="136">
        <v>103</v>
      </c>
      <c r="D271" s="136">
        <v>314</v>
      </c>
    </row>
    <row r="272" spans="1:4" x14ac:dyDescent="0.15">
      <c r="B272">
        <v>8</v>
      </c>
      <c r="C272" s="136">
        <v>104</v>
      </c>
      <c r="D272" s="136">
        <v>70</v>
      </c>
    </row>
    <row r="273" spans="2:4" x14ac:dyDescent="0.15">
      <c r="B273">
        <v>9</v>
      </c>
      <c r="C273" s="136">
        <v>105</v>
      </c>
      <c r="D273" s="136">
        <v>401</v>
      </c>
    </row>
    <row r="274" spans="2:4" x14ac:dyDescent="0.15">
      <c r="B274">
        <v>10</v>
      </c>
      <c r="C274" s="136">
        <v>106</v>
      </c>
      <c r="D274" s="136">
        <v>30</v>
      </c>
    </row>
    <row r="275" spans="2:4" x14ac:dyDescent="0.15">
      <c r="B275">
        <v>11</v>
      </c>
      <c r="C275" s="136">
        <v>107</v>
      </c>
      <c r="D275" s="136">
        <v>335</v>
      </c>
    </row>
    <row r="276" spans="2:4" x14ac:dyDescent="0.15">
      <c r="B276">
        <v>12</v>
      </c>
      <c r="C276" s="136">
        <v>108</v>
      </c>
      <c r="D276" s="136">
        <v>107</v>
      </c>
    </row>
    <row r="277" spans="2:4" x14ac:dyDescent="0.15">
      <c r="B277">
        <v>13</v>
      </c>
      <c r="C277" s="136">
        <v>109</v>
      </c>
      <c r="D277" s="136">
        <v>290</v>
      </c>
    </row>
    <row r="278" spans="2:4" x14ac:dyDescent="0.15">
      <c r="B278">
        <v>14</v>
      </c>
      <c r="C278" s="136">
        <v>110</v>
      </c>
      <c r="D278" s="136">
        <v>176</v>
      </c>
    </row>
    <row r="279" spans="2:4" x14ac:dyDescent="0.15">
      <c r="B279">
        <v>15</v>
      </c>
      <c r="C279" s="136">
        <v>111</v>
      </c>
      <c r="D279" s="136">
        <v>237</v>
      </c>
    </row>
    <row r="280" spans="2:4" x14ac:dyDescent="0.15">
      <c r="B280">
        <v>16</v>
      </c>
      <c r="C280" s="136">
        <v>112</v>
      </c>
      <c r="D280" s="136">
        <v>372</v>
      </c>
    </row>
    <row r="281" spans="2:4" x14ac:dyDescent="0.15">
      <c r="B281">
        <v>17</v>
      </c>
      <c r="C281" s="136">
        <v>65</v>
      </c>
      <c r="D281" s="136">
        <v>403</v>
      </c>
    </row>
    <row r="282" spans="2:4" x14ac:dyDescent="0.15">
      <c r="B282">
        <v>18</v>
      </c>
      <c r="C282" s="136">
        <v>66</v>
      </c>
      <c r="D282" s="136">
        <v>32</v>
      </c>
    </row>
    <row r="283" spans="2:4" x14ac:dyDescent="0.15">
      <c r="B283">
        <v>19</v>
      </c>
      <c r="C283" s="136">
        <v>67</v>
      </c>
      <c r="D283" s="136">
        <v>374</v>
      </c>
    </row>
    <row r="284" spans="2:4" x14ac:dyDescent="0.15">
      <c r="B284">
        <v>20</v>
      </c>
      <c r="C284" s="136">
        <v>68</v>
      </c>
      <c r="D284" s="136">
        <v>109</v>
      </c>
    </row>
    <row r="285" spans="2:4" x14ac:dyDescent="0.15">
      <c r="B285">
        <v>21</v>
      </c>
      <c r="C285" s="136">
        <v>69</v>
      </c>
      <c r="D285" s="136">
        <v>337</v>
      </c>
    </row>
    <row r="286" spans="2:4" x14ac:dyDescent="0.15">
      <c r="B286">
        <v>22</v>
      </c>
      <c r="C286" s="136">
        <v>70</v>
      </c>
      <c r="D286" s="136">
        <v>178</v>
      </c>
    </row>
    <row r="287" spans="2:4" x14ac:dyDescent="0.15">
      <c r="B287">
        <v>23</v>
      </c>
      <c r="C287" s="136">
        <v>71</v>
      </c>
      <c r="D287" s="136">
        <v>239</v>
      </c>
    </row>
    <row r="288" spans="2:4" x14ac:dyDescent="0.15">
      <c r="B288">
        <v>24</v>
      </c>
      <c r="C288" s="136">
        <v>72</v>
      </c>
      <c r="D288" s="136">
        <v>292</v>
      </c>
    </row>
    <row r="289" spans="1:4" x14ac:dyDescent="0.15">
      <c r="B289">
        <v>25</v>
      </c>
      <c r="C289" s="136">
        <v>73</v>
      </c>
      <c r="D289" s="136">
        <v>72</v>
      </c>
    </row>
    <row r="290" spans="1:4" x14ac:dyDescent="0.15">
      <c r="B290">
        <v>26</v>
      </c>
      <c r="C290" s="136">
        <v>74</v>
      </c>
      <c r="D290" s="136">
        <v>415</v>
      </c>
    </row>
    <row r="291" spans="1:4" x14ac:dyDescent="0.15">
      <c r="B291">
        <v>27</v>
      </c>
      <c r="C291" s="136">
        <v>75</v>
      </c>
      <c r="D291" s="136">
        <v>145</v>
      </c>
    </row>
    <row r="292" spans="1:4" x14ac:dyDescent="0.15">
      <c r="B292">
        <v>28</v>
      </c>
      <c r="C292" s="136">
        <v>76</v>
      </c>
      <c r="D292" s="136">
        <v>390</v>
      </c>
    </row>
    <row r="293" spans="1:4" x14ac:dyDescent="0.15">
      <c r="A293">
        <v>10</v>
      </c>
      <c r="B293">
        <v>1</v>
      </c>
      <c r="C293" s="136">
        <v>77</v>
      </c>
      <c r="D293" s="136">
        <v>210</v>
      </c>
    </row>
    <row r="294" spans="1:4" x14ac:dyDescent="0.15">
      <c r="B294">
        <v>2</v>
      </c>
      <c r="C294" s="136">
        <v>78</v>
      </c>
      <c r="D294" s="136">
        <v>357</v>
      </c>
    </row>
    <row r="295" spans="1:4" x14ac:dyDescent="0.15">
      <c r="B295">
        <v>3</v>
      </c>
      <c r="C295" s="136">
        <v>79</v>
      </c>
      <c r="D295" s="136">
        <v>316</v>
      </c>
    </row>
    <row r="296" spans="1:4" x14ac:dyDescent="0.15">
      <c r="B296">
        <v>4</v>
      </c>
      <c r="C296" s="136">
        <v>80</v>
      </c>
      <c r="D296" s="136">
        <v>267</v>
      </c>
    </row>
    <row r="297" spans="1:4" x14ac:dyDescent="0.15">
      <c r="B297">
        <v>5</v>
      </c>
      <c r="C297" s="136">
        <v>81</v>
      </c>
      <c r="D297" s="136">
        <v>402</v>
      </c>
    </row>
    <row r="298" spans="1:4" x14ac:dyDescent="0.15">
      <c r="B298">
        <v>6</v>
      </c>
      <c r="C298" s="136">
        <v>82</v>
      </c>
      <c r="D298" s="136">
        <v>31</v>
      </c>
    </row>
    <row r="299" spans="1:4" x14ac:dyDescent="0.15">
      <c r="B299">
        <v>7</v>
      </c>
      <c r="C299" s="136">
        <v>83</v>
      </c>
      <c r="D299" s="136">
        <v>373</v>
      </c>
    </row>
    <row r="300" spans="1:4" x14ac:dyDescent="0.15">
      <c r="B300">
        <v>8</v>
      </c>
      <c r="C300" s="136">
        <v>84</v>
      </c>
      <c r="D300" s="136">
        <v>108</v>
      </c>
    </row>
    <row r="301" spans="1:4" x14ac:dyDescent="0.15">
      <c r="B301">
        <v>9</v>
      </c>
      <c r="C301" s="136">
        <v>85</v>
      </c>
      <c r="D301" s="136">
        <v>336</v>
      </c>
    </row>
    <row r="302" spans="1:4" x14ac:dyDescent="0.15">
      <c r="B302">
        <v>10</v>
      </c>
      <c r="C302" s="136">
        <v>86</v>
      </c>
      <c r="D302" s="136">
        <v>177</v>
      </c>
    </row>
    <row r="303" spans="1:4" x14ac:dyDescent="0.15">
      <c r="B303">
        <v>11</v>
      </c>
      <c r="C303" s="136">
        <v>87</v>
      </c>
      <c r="D303" s="136">
        <v>238</v>
      </c>
    </row>
    <row r="304" spans="1:4" x14ac:dyDescent="0.15">
      <c r="B304">
        <v>12</v>
      </c>
      <c r="C304" s="136">
        <v>88</v>
      </c>
      <c r="D304" s="136">
        <v>291</v>
      </c>
    </row>
    <row r="305" spans="2:4" x14ac:dyDescent="0.15">
      <c r="B305">
        <v>13</v>
      </c>
      <c r="C305" s="136">
        <v>89</v>
      </c>
      <c r="D305" s="136">
        <v>71</v>
      </c>
    </row>
    <row r="306" spans="2:4" x14ac:dyDescent="0.15">
      <c r="B306">
        <v>14</v>
      </c>
      <c r="C306" s="136">
        <v>90</v>
      </c>
      <c r="D306" s="136">
        <v>414</v>
      </c>
    </row>
    <row r="307" spans="2:4" x14ac:dyDescent="0.15">
      <c r="B307">
        <v>15</v>
      </c>
      <c r="C307" s="136">
        <v>91</v>
      </c>
      <c r="D307" s="136">
        <v>144</v>
      </c>
    </row>
    <row r="308" spans="2:4" x14ac:dyDescent="0.15">
      <c r="B308">
        <v>16</v>
      </c>
      <c r="C308" s="136">
        <v>92</v>
      </c>
      <c r="D308" s="136">
        <v>389</v>
      </c>
    </row>
    <row r="309" spans="2:4" x14ac:dyDescent="0.15">
      <c r="B309">
        <v>17</v>
      </c>
      <c r="C309" s="136">
        <v>93</v>
      </c>
      <c r="D309" s="136">
        <v>209</v>
      </c>
    </row>
    <row r="310" spans="2:4" x14ac:dyDescent="0.15">
      <c r="B310">
        <v>18</v>
      </c>
      <c r="C310" s="136">
        <v>94</v>
      </c>
      <c r="D310" s="136">
        <v>356</v>
      </c>
    </row>
    <row r="311" spans="2:4" x14ac:dyDescent="0.15">
      <c r="B311">
        <v>19</v>
      </c>
      <c r="C311" s="136">
        <v>95</v>
      </c>
      <c r="D311" s="136">
        <v>315</v>
      </c>
    </row>
    <row r="312" spans="2:4" x14ac:dyDescent="0.15">
      <c r="B312">
        <v>20</v>
      </c>
      <c r="C312" s="136">
        <v>96</v>
      </c>
      <c r="D312" s="136">
        <v>266</v>
      </c>
    </row>
    <row r="313" spans="2:4" x14ac:dyDescent="0.15">
      <c r="B313">
        <v>21</v>
      </c>
      <c r="C313" s="136">
        <v>97</v>
      </c>
      <c r="D313" s="136">
        <v>143</v>
      </c>
    </row>
    <row r="314" spans="2:4" x14ac:dyDescent="0.15">
      <c r="B314">
        <v>22</v>
      </c>
      <c r="C314" s="136">
        <v>98</v>
      </c>
      <c r="D314" s="136">
        <v>413</v>
      </c>
    </row>
    <row r="315" spans="2:4" x14ac:dyDescent="0.15">
      <c r="B315">
        <v>23</v>
      </c>
      <c r="C315" s="136">
        <v>99</v>
      </c>
      <c r="D315" s="136">
        <v>208</v>
      </c>
    </row>
    <row r="316" spans="2:4" x14ac:dyDescent="0.15">
      <c r="B316">
        <v>24</v>
      </c>
      <c r="C316" s="136">
        <v>100</v>
      </c>
      <c r="D316" s="136">
        <v>388</v>
      </c>
    </row>
    <row r="317" spans="2:4" x14ac:dyDescent="0.15">
      <c r="B317">
        <v>25</v>
      </c>
      <c r="C317" s="136">
        <v>101</v>
      </c>
      <c r="D317" s="136">
        <v>265</v>
      </c>
    </row>
    <row r="318" spans="2:4" x14ac:dyDescent="0.15">
      <c r="B318">
        <v>26</v>
      </c>
      <c r="C318" s="136">
        <v>102</v>
      </c>
      <c r="D318" s="136">
        <v>355</v>
      </c>
    </row>
    <row r="319" spans="2:4" x14ac:dyDescent="0.15">
      <c r="B319">
        <v>27</v>
      </c>
      <c r="C319" s="136">
        <v>103</v>
      </c>
      <c r="D319" s="136">
        <v>314</v>
      </c>
    </row>
    <row r="320" spans="2:4" x14ac:dyDescent="0.15">
      <c r="B320">
        <v>28</v>
      </c>
      <c r="C320" s="136">
        <v>104</v>
      </c>
      <c r="D320" s="136">
        <v>70</v>
      </c>
    </row>
    <row r="321" spans="1:4" x14ac:dyDescent="0.15">
      <c r="A321">
        <v>11</v>
      </c>
      <c r="B321">
        <v>1</v>
      </c>
      <c r="C321" s="136">
        <v>105</v>
      </c>
      <c r="D321" s="136">
        <v>401</v>
      </c>
    </row>
    <row r="322" spans="1:4" x14ac:dyDescent="0.15">
      <c r="B322">
        <v>2</v>
      </c>
      <c r="C322" s="136">
        <v>106</v>
      </c>
      <c r="D322" s="136">
        <v>30</v>
      </c>
    </row>
    <row r="323" spans="1:4" x14ac:dyDescent="0.15">
      <c r="B323">
        <v>3</v>
      </c>
      <c r="C323" s="136">
        <v>107</v>
      </c>
      <c r="D323" s="136">
        <v>335</v>
      </c>
    </row>
    <row r="324" spans="1:4" x14ac:dyDescent="0.15">
      <c r="B324">
        <v>4</v>
      </c>
      <c r="C324" s="136">
        <v>108</v>
      </c>
      <c r="D324" s="136">
        <v>107</v>
      </c>
    </row>
    <row r="325" spans="1:4" x14ac:dyDescent="0.15">
      <c r="B325">
        <v>5</v>
      </c>
      <c r="C325" s="136">
        <v>109</v>
      </c>
      <c r="D325" s="136">
        <v>290</v>
      </c>
    </row>
    <row r="326" spans="1:4" x14ac:dyDescent="0.15">
      <c r="B326">
        <v>6</v>
      </c>
      <c r="C326" s="136">
        <v>110</v>
      </c>
      <c r="D326" s="136">
        <v>176</v>
      </c>
    </row>
    <row r="327" spans="1:4" x14ac:dyDescent="0.15">
      <c r="B327">
        <v>7</v>
      </c>
      <c r="C327" s="136">
        <v>111</v>
      </c>
      <c r="D327" s="136">
        <v>237</v>
      </c>
    </row>
    <row r="328" spans="1:4" x14ac:dyDescent="0.15">
      <c r="B328">
        <v>8</v>
      </c>
      <c r="C328" s="136">
        <v>112</v>
      </c>
      <c r="D328" s="136">
        <v>372</v>
      </c>
    </row>
    <row r="329" spans="1:4" x14ac:dyDescent="0.15">
      <c r="B329">
        <v>9</v>
      </c>
      <c r="C329" s="136">
        <v>65</v>
      </c>
      <c r="D329" s="136">
        <v>403</v>
      </c>
    </row>
    <row r="330" spans="1:4" x14ac:dyDescent="0.15">
      <c r="B330">
        <v>10</v>
      </c>
      <c r="C330" s="136">
        <v>66</v>
      </c>
      <c r="D330" s="136">
        <v>32</v>
      </c>
    </row>
    <row r="331" spans="1:4" x14ac:dyDescent="0.15">
      <c r="B331">
        <v>11</v>
      </c>
      <c r="C331" s="136">
        <v>67</v>
      </c>
      <c r="D331" s="136">
        <v>374</v>
      </c>
    </row>
    <row r="332" spans="1:4" x14ac:dyDescent="0.15">
      <c r="B332">
        <v>12</v>
      </c>
      <c r="C332" s="136">
        <v>68</v>
      </c>
      <c r="D332" s="136">
        <v>109</v>
      </c>
    </row>
    <row r="333" spans="1:4" x14ac:dyDescent="0.15">
      <c r="B333">
        <v>13</v>
      </c>
      <c r="C333" s="136">
        <v>69</v>
      </c>
      <c r="D333" s="136">
        <v>337</v>
      </c>
    </row>
    <row r="334" spans="1:4" x14ac:dyDescent="0.15">
      <c r="B334">
        <v>14</v>
      </c>
      <c r="C334" s="136">
        <v>70</v>
      </c>
      <c r="D334" s="136">
        <v>178</v>
      </c>
    </row>
    <row r="335" spans="1:4" x14ac:dyDescent="0.15">
      <c r="B335">
        <v>15</v>
      </c>
      <c r="C335" s="136">
        <v>71</v>
      </c>
      <c r="D335" s="136">
        <v>239</v>
      </c>
    </row>
    <row r="336" spans="1:4" x14ac:dyDescent="0.15">
      <c r="B336">
        <v>16</v>
      </c>
      <c r="C336" s="136">
        <v>72</v>
      </c>
      <c r="D336" s="136">
        <v>292</v>
      </c>
    </row>
    <row r="337" spans="1:4" x14ac:dyDescent="0.15">
      <c r="B337">
        <v>17</v>
      </c>
      <c r="C337" s="136">
        <v>73</v>
      </c>
      <c r="D337" s="136">
        <v>72</v>
      </c>
    </row>
    <row r="338" spans="1:4" x14ac:dyDescent="0.15">
      <c r="B338">
        <v>18</v>
      </c>
      <c r="C338" s="136">
        <v>74</v>
      </c>
      <c r="D338" s="136">
        <v>415</v>
      </c>
    </row>
    <row r="339" spans="1:4" x14ac:dyDescent="0.15">
      <c r="B339">
        <v>19</v>
      </c>
      <c r="C339" s="136">
        <v>75</v>
      </c>
      <c r="D339" s="136">
        <v>145</v>
      </c>
    </row>
    <row r="340" spans="1:4" x14ac:dyDescent="0.15">
      <c r="B340">
        <v>20</v>
      </c>
      <c r="C340" s="136">
        <v>76</v>
      </c>
      <c r="D340" s="136">
        <v>390</v>
      </c>
    </row>
    <row r="341" spans="1:4" x14ac:dyDescent="0.15">
      <c r="B341">
        <v>21</v>
      </c>
      <c r="C341" s="136">
        <v>77</v>
      </c>
      <c r="D341" s="136">
        <v>210</v>
      </c>
    </row>
    <row r="342" spans="1:4" x14ac:dyDescent="0.15">
      <c r="B342">
        <v>22</v>
      </c>
      <c r="C342" s="136">
        <v>78</v>
      </c>
      <c r="D342" s="136">
        <v>357</v>
      </c>
    </row>
    <row r="343" spans="1:4" x14ac:dyDescent="0.15">
      <c r="B343">
        <v>23</v>
      </c>
      <c r="C343" s="136">
        <v>79</v>
      </c>
      <c r="D343" s="136">
        <v>316</v>
      </c>
    </row>
    <row r="344" spans="1:4" x14ac:dyDescent="0.15">
      <c r="B344">
        <v>24</v>
      </c>
      <c r="C344" s="136">
        <v>80</v>
      </c>
      <c r="D344" s="136">
        <v>267</v>
      </c>
    </row>
    <row r="345" spans="1:4" x14ac:dyDescent="0.15">
      <c r="B345">
        <v>25</v>
      </c>
      <c r="C345" s="136">
        <v>81</v>
      </c>
      <c r="D345" s="136">
        <v>402</v>
      </c>
    </row>
    <row r="346" spans="1:4" x14ac:dyDescent="0.15">
      <c r="B346">
        <v>26</v>
      </c>
      <c r="C346" s="136">
        <v>82</v>
      </c>
      <c r="D346" s="136">
        <v>31</v>
      </c>
    </row>
    <row r="347" spans="1:4" x14ac:dyDescent="0.15">
      <c r="B347">
        <v>27</v>
      </c>
      <c r="C347" s="136">
        <v>83</v>
      </c>
      <c r="D347" s="136">
        <v>373</v>
      </c>
    </row>
    <row r="348" spans="1:4" x14ac:dyDescent="0.15">
      <c r="B348">
        <v>28</v>
      </c>
      <c r="C348" s="136">
        <v>84</v>
      </c>
      <c r="D348" s="136">
        <v>108</v>
      </c>
    </row>
    <row r="349" spans="1:4" x14ac:dyDescent="0.15">
      <c r="A349">
        <v>12</v>
      </c>
      <c r="B349">
        <v>1</v>
      </c>
      <c r="C349" s="136">
        <v>85</v>
      </c>
      <c r="D349" s="136">
        <v>336</v>
      </c>
    </row>
    <row r="350" spans="1:4" x14ac:dyDescent="0.15">
      <c r="B350">
        <v>2</v>
      </c>
      <c r="C350" s="136">
        <v>86</v>
      </c>
      <c r="D350" s="136">
        <v>177</v>
      </c>
    </row>
    <row r="351" spans="1:4" x14ac:dyDescent="0.15">
      <c r="B351">
        <v>3</v>
      </c>
      <c r="C351" s="136">
        <v>87</v>
      </c>
      <c r="D351" s="136">
        <v>238</v>
      </c>
    </row>
    <row r="352" spans="1:4" x14ac:dyDescent="0.15">
      <c r="B352">
        <v>4</v>
      </c>
      <c r="C352" s="136">
        <v>88</v>
      </c>
      <c r="D352" s="136">
        <v>291</v>
      </c>
    </row>
    <row r="353" spans="2:4" x14ac:dyDescent="0.15">
      <c r="B353">
        <v>5</v>
      </c>
      <c r="C353" s="136">
        <v>89</v>
      </c>
      <c r="D353" s="136">
        <v>71</v>
      </c>
    </row>
    <row r="354" spans="2:4" x14ac:dyDescent="0.15">
      <c r="B354">
        <v>6</v>
      </c>
      <c r="C354" s="136">
        <v>90</v>
      </c>
      <c r="D354" s="136">
        <v>414</v>
      </c>
    </row>
    <row r="355" spans="2:4" x14ac:dyDescent="0.15">
      <c r="B355">
        <v>7</v>
      </c>
      <c r="C355" s="136">
        <v>91</v>
      </c>
      <c r="D355" s="136">
        <v>144</v>
      </c>
    </row>
    <row r="356" spans="2:4" x14ac:dyDescent="0.15">
      <c r="B356">
        <v>8</v>
      </c>
      <c r="C356" s="136">
        <v>92</v>
      </c>
      <c r="D356" s="136">
        <v>389</v>
      </c>
    </row>
    <row r="357" spans="2:4" x14ac:dyDescent="0.15">
      <c r="B357">
        <v>9</v>
      </c>
      <c r="C357" s="136">
        <v>93</v>
      </c>
      <c r="D357" s="136">
        <v>209</v>
      </c>
    </row>
    <row r="358" spans="2:4" x14ac:dyDescent="0.15">
      <c r="B358">
        <v>10</v>
      </c>
      <c r="C358" s="136">
        <v>94</v>
      </c>
      <c r="D358" s="136">
        <v>356</v>
      </c>
    </row>
    <row r="359" spans="2:4" x14ac:dyDescent="0.15">
      <c r="B359">
        <v>11</v>
      </c>
      <c r="C359" s="136">
        <v>95</v>
      </c>
      <c r="D359" s="136">
        <v>315</v>
      </c>
    </row>
    <row r="360" spans="2:4" x14ac:dyDescent="0.15">
      <c r="B360">
        <v>12</v>
      </c>
      <c r="C360" s="136">
        <v>96</v>
      </c>
      <c r="D360" s="136">
        <v>266</v>
      </c>
    </row>
    <row r="361" spans="2:4" x14ac:dyDescent="0.15">
      <c r="B361">
        <v>13</v>
      </c>
      <c r="C361" s="136">
        <v>97</v>
      </c>
      <c r="D361" s="136">
        <v>143</v>
      </c>
    </row>
    <row r="362" spans="2:4" x14ac:dyDescent="0.15">
      <c r="B362">
        <v>14</v>
      </c>
      <c r="C362" s="136">
        <v>98</v>
      </c>
      <c r="D362" s="136">
        <v>413</v>
      </c>
    </row>
    <row r="363" spans="2:4" x14ac:dyDescent="0.15">
      <c r="B363">
        <v>15</v>
      </c>
      <c r="C363" s="136">
        <v>99</v>
      </c>
      <c r="D363" s="136">
        <v>208</v>
      </c>
    </row>
    <row r="364" spans="2:4" x14ac:dyDescent="0.15">
      <c r="B364">
        <v>16</v>
      </c>
      <c r="C364" s="136">
        <v>100</v>
      </c>
      <c r="D364" s="136">
        <v>388</v>
      </c>
    </row>
    <row r="365" spans="2:4" x14ac:dyDescent="0.15">
      <c r="B365">
        <v>17</v>
      </c>
      <c r="C365" s="136">
        <v>101</v>
      </c>
      <c r="D365" s="136">
        <v>265</v>
      </c>
    </row>
    <row r="366" spans="2:4" x14ac:dyDescent="0.15">
      <c r="B366">
        <v>18</v>
      </c>
      <c r="C366" s="136">
        <v>102</v>
      </c>
      <c r="D366" s="136">
        <v>355</v>
      </c>
    </row>
    <row r="367" spans="2:4" x14ac:dyDescent="0.15">
      <c r="B367">
        <v>19</v>
      </c>
      <c r="C367" s="136">
        <v>103</v>
      </c>
      <c r="D367" s="136">
        <v>314</v>
      </c>
    </row>
    <row r="368" spans="2:4" x14ac:dyDescent="0.15">
      <c r="B368">
        <v>20</v>
      </c>
      <c r="C368" s="136">
        <v>104</v>
      </c>
      <c r="D368" s="136">
        <v>70</v>
      </c>
    </row>
    <row r="369" spans="1:4" x14ac:dyDescent="0.15">
      <c r="B369">
        <v>21</v>
      </c>
      <c r="C369" s="136">
        <v>105</v>
      </c>
      <c r="D369" s="136">
        <v>401</v>
      </c>
    </row>
    <row r="370" spans="1:4" x14ac:dyDescent="0.15">
      <c r="B370">
        <v>22</v>
      </c>
      <c r="C370" s="136">
        <v>106</v>
      </c>
      <c r="D370" s="136">
        <v>30</v>
      </c>
    </row>
    <row r="371" spans="1:4" x14ac:dyDescent="0.15">
      <c r="B371">
        <v>23</v>
      </c>
      <c r="C371" s="136">
        <v>107</v>
      </c>
      <c r="D371" s="136">
        <v>335</v>
      </c>
    </row>
    <row r="372" spans="1:4" x14ac:dyDescent="0.15">
      <c r="B372">
        <v>24</v>
      </c>
      <c r="C372" s="136">
        <v>108</v>
      </c>
      <c r="D372" s="136">
        <v>107</v>
      </c>
    </row>
    <row r="373" spans="1:4" x14ac:dyDescent="0.15">
      <c r="B373">
        <v>25</v>
      </c>
      <c r="C373" s="136">
        <v>109</v>
      </c>
      <c r="D373" s="136">
        <v>290</v>
      </c>
    </row>
    <row r="374" spans="1:4" x14ac:dyDescent="0.15">
      <c r="B374">
        <v>26</v>
      </c>
      <c r="C374" s="136">
        <v>110</v>
      </c>
      <c r="D374" s="136">
        <v>176</v>
      </c>
    </row>
    <row r="375" spans="1:4" x14ac:dyDescent="0.15">
      <c r="B375">
        <v>27</v>
      </c>
      <c r="C375" s="136">
        <v>111</v>
      </c>
      <c r="D375" s="136">
        <v>237</v>
      </c>
    </row>
    <row r="376" spans="1:4" x14ac:dyDescent="0.15">
      <c r="B376">
        <v>28</v>
      </c>
      <c r="C376" s="136">
        <v>112</v>
      </c>
      <c r="D376" s="136">
        <v>372</v>
      </c>
    </row>
    <row r="377" spans="1:4" x14ac:dyDescent="0.15">
      <c r="A377">
        <v>13</v>
      </c>
      <c r="B377">
        <v>1</v>
      </c>
      <c r="C377" s="134" t="s">
        <v>976</v>
      </c>
      <c r="D377" s="135" t="s">
        <v>958</v>
      </c>
    </row>
    <row r="378" spans="1:4" x14ac:dyDescent="0.15">
      <c r="B378">
        <v>2</v>
      </c>
      <c r="C378" s="135" t="s">
        <v>959</v>
      </c>
      <c r="D378" s="135" t="s">
        <v>986</v>
      </c>
    </row>
    <row r="379" spans="1:4" x14ac:dyDescent="0.15">
      <c r="B379">
        <v>3</v>
      </c>
      <c r="C379" s="135" t="s">
        <v>973</v>
      </c>
      <c r="D379" s="135" t="s">
        <v>987</v>
      </c>
    </row>
    <row r="380" spans="1:4" x14ac:dyDescent="0.15">
      <c r="B380">
        <v>4</v>
      </c>
      <c r="C380" s="135" t="s">
        <v>960</v>
      </c>
      <c r="D380" s="135" t="s">
        <v>988</v>
      </c>
    </row>
    <row r="381" spans="1:4" x14ac:dyDescent="0.15">
      <c r="B381">
        <v>5</v>
      </c>
      <c r="C381" s="135" t="s">
        <v>961</v>
      </c>
      <c r="D381" s="135" t="s">
        <v>989</v>
      </c>
    </row>
    <row r="382" spans="1:4" x14ac:dyDescent="0.15">
      <c r="B382">
        <v>6</v>
      </c>
      <c r="C382" s="135" t="s">
        <v>962</v>
      </c>
      <c r="D382" s="135" t="s">
        <v>990</v>
      </c>
    </row>
    <row r="383" spans="1:4" x14ac:dyDescent="0.15">
      <c r="B383">
        <v>7</v>
      </c>
      <c r="C383" s="135" t="s">
        <v>963</v>
      </c>
      <c r="D383" s="135" t="s">
        <v>991</v>
      </c>
    </row>
    <row r="384" spans="1:4" x14ac:dyDescent="0.15">
      <c r="B384">
        <v>8</v>
      </c>
      <c r="C384" s="135" t="s">
        <v>974</v>
      </c>
      <c r="D384" s="135" t="s">
        <v>992</v>
      </c>
    </row>
    <row r="385" spans="2:4" x14ac:dyDescent="0.15">
      <c r="B385">
        <v>9</v>
      </c>
      <c r="C385" s="135" t="s">
        <v>964</v>
      </c>
      <c r="D385" s="135" t="s">
        <v>965</v>
      </c>
    </row>
    <row r="386" spans="2:4" x14ac:dyDescent="0.15">
      <c r="B386">
        <v>10</v>
      </c>
      <c r="C386" s="135" t="s">
        <v>966</v>
      </c>
      <c r="D386" s="135" t="s">
        <v>993</v>
      </c>
    </row>
    <row r="387" spans="2:4" x14ac:dyDescent="0.15">
      <c r="B387">
        <v>11</v>
      </c>
      <c r="C387" s="135" t="s">
        <v>967</v>
      </c>
      <c r="D387" s="135" t="s">
        <v>994</v>
      </c>
    </row>
    <row r="388" spans="2:4" x14ac:dyDescent="0.15">
      <c r="B388">
        <v>12</v>
      </c>
      <c r="C388" s="135" t="s">
        <v>968</v>
      </c>
      <c r="D388" s="135" t="s">
        <v>995</v>
      </c>
    </row>
    <row r="389" spans="2:4" x14ac:dyDescent="0.15">
      <c r="B389">
        <v>13</v>
      </c>
      <c r="C389" s="135" t="s">
        <v>975</v>
      </c>
      <c r="D389" s="135" t="s">
        <v>996</v>
      </c>
    </row>
    <row r="390" spans="2:4" x14ac:dyDescent="0.15">
      <c r="B390">
        <v>14</v>
      </c>
      <c r="C390" s="135" t="s">
        <v>969</v>
      </c>
      <c r="D390" s="135" t="s">
        <v>997</v>
      </c>
    </row>
    <row r="391" spans="2:4" x14ac:dyDescent="0.15">
      <c r="B391">
        <v>15</v>
      </c>
      <c r="C391" s="135" t="s">
        <v>970</v>
      </c>
      <c r="D391" s="135" t="s">
        <v>998</v>
      </c>
    </row>
    <row r="392" spans="2:4" x14ac:dyDescent="0.15">
      <c r="B392">
        <v>16</v>
      </c>
      <c r="C392" s="135" t="s">
        <v>971</v>
      </c>
      <c r="D392" s="135" t="s">
        <v>999</v>
      </c>
    </row>
    <row r="393" spans="2:4" x14ac:dyDescent="0.15">
      <c r="B393">
        <v>17</v>
      </c>
      <c r="C393" s="135" t="s">
        <v>972</v>
      </c>
      <c r="D393" s="135" t="s">
        <v>1000</v>
      </c>
    </row>
    <row r="394" spans="2:4" x14ac:dyDescent="0.15">
      <c r="B394">
        <v>18</v>
      </c>
      <c r="C394" s="134" t="s">
        <v>977</v>
      </c>
      <c r="D394" s="135" t="s">
        <v>1001</v>
      </c>
    </row>
    <row r="395" spans="2:4" x14ac:dyDescent="0.15">
      <c r="B395">
        <v>19</v>
      </c>
      <c r="C395" s="134" t="s">
        <v>978</v>
      </c>
      <c r="D395" s="135" t="s">
        <v>1002</v>
      </c>
    </row>
    <row r="396" spans="2:4" x14ac:dyDescent="0.15">
      <c r="B396">
        <v>20</v>
      </c>
      <c r="C396" s="134" t="s">
        <v>979</v>
      </c>
      <c r="D396" s="135" t="s">
        <v>1003</v>
      </c>
    </row>
    <row r="397" spans="2:4" x14ac:dyDescent="0.15">
      <c r="B397">
        <v>21</v>
      </c>
      <c r="C397" s="134" t="s">
        <v>980</v>
      </c>
      <c r="D397" s="135" t="s">
        <v>1004</v>
      </c>
    </row>
    <row r="398" spans="2:4" x14ac:dyDescent="0.15">
      <c r="B398">
        <v>22</v>
      </c>
      <c r="C398" s="134" t="s">
        <v>981</v>
      </c>
      <c r="D398" s="135" t="s">
        <v>1005</v>
      </c>
    </row>
    <row r="399" spans="2:4" x14ac:dyDescent="0.15">
      <c r="B399">
        <v>23</v>
      </c>
      <c r="C399" s="134" t="s">
        <v>982</v>
      </c>
      <c r="D399" s="135" t="s">
        <v>985</v>
      </c>
    </row>
    <row r="400" spans="2:4" x14ac:dyDescent="0.15">
      <c r="B400">
        <v>24</v>
      </c>
      <c r="C400" s="134" t="s">
        <v>983</v>
      </c>
      <c r="D400" s="135" t="s">
        <v>984</v>
      </c>
    </row>
    <row r="401" spans="2:4" x14ac:dyDescent="0.15">
      <c r="B401">
        <v>25</v>
      </c>
      <c r="C401" s="136" t="s">
        <v>130</v>
      </c>
      <c r="D401" s="136"/>
    </row>
    <row r="402" spans="2:4" x14ac:dyDescent="0.15">
      <c r="B402">
        <v>26</v>
      </c>
      <c r="C402" s="136" t="s">
        <v>131</v>
      </c>
      <c r="D402" s="136"/>
    </row>
    <row r="403" spans="2:4" x14ac:dyDescent="0.15">
      <c r="B403">
        <v>27</v>
      </c>
      <c r="C403" s="136" t="s">
        <v>132</v>
      </c>
      <c r="D403" s="136"/>
    </row>
    <row r="404" spans="2:4" x14ac:dyDescent="0.15">
      <c r="B404">
        <v>28</v>
      </c>
      <c r="C404" s="136" t="s">
        <v>133</v>
      </c>
      <c r="D404" s="136"/>
    </row>
  </sheetData>
  <phoneticPr fontId="1"/>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27"/>
  <sheetViews>
    <sheetView workbookViewId="0">
      <selection activeCell="D9" sqref="D9"/>
    </sheetView>
  </sheetViews>
  <sheetFormatPr defaultRowHeight="13.5" x14ac:dyDescent="0.15"/>
  <cols>
    <col min="1" max="1" width="5" style="1" customWidth="1"/>
    <col min="2" max="22" width="5" customWidth="1"/>
  </cols>
  <sheetData>
    <row r="1" spans="1:22" ht="14.25" thickBot="1" x14ac:dyDescent="0.2">
      <c r="A1" s="3" t="s">
        <v>8</v>
      </c>
      <c r="B1" s="2" t="s">
        <v>134</v>
      </c>
      <c r="C1" s="2" t="s">
        <v>135</v>
      </c>
      <c r="D1" s="2" t="s">
        <v>136</v>
      </c>
      <c r="E1" s="2" t="s">
        <v>137</v>
      </c>
      <c r="F1" s="2" t="s">
        <v>138</v>
      </c>
      <c r="G1" s="2" t="s">
        <v>139</v>
      </c>
      <c r="H1" s="2" t="s">
        <v>140</v>
      </c>
      <c r="I1" s="2" t="s">
        <v>141</v>
      </c>
      <c r="J1" s="2" t="s">
        <v>142</v>
      </c>
      <c r="K1" s="2" t="s">
        <v>143</v>
      </c>
      <c r="L1" s="2" t="s">
        <v>144</v>
      </c>
      <c r="M1" s="2" t="s">
        <v>145</v>
      </c>
      <c r="N1" s="2" t="s">
        <v>146</v>
      </c>
      <c r="O1" s="2" t="s">
        <v>147</v>
      </c>
      <c r="P1" s="2" t="s">
        <v>148</v>
      </c>
      <c r="Q1" s="2" t="s">
        <v>149</v>
      </c>
      <c r="R1" s="2" t="s">
        <v>150</v>
      </c>
      <c r="S1" s="2" t="s">
        <v>151</v>
      </c>
      <c r="T1" s="2" t="s">
        <v>152</v>
      </c>
      <c r="U1" s="2" t="s">
        <v>153</v>
      </c>
      <c r="V1" s="2" t="s">
        <v>154</v>
      </c>
    </row>
    <row r="2" spans="1:22" x14ac:dyDescent="0.15">
      <c r="A2" s="1" t="s">
        <v>155</v>
      </c>
      <c r="B2" s="26">
        <v>1</v>
      </c>
      <c r="C2" s="27">
        <v>2</v>
      </c>
      <c r="D2" s="27">
        <v>3</v>
      </c>
      <c r="E2" s="59">
        <v>7</v>
      </c>
      <c r="F2" s="63">
        <v>10</v>
      </c>
      <c r="G2" s="27">
        <v>11</v>
      </c>
      <c r="H2" s="64">
        <v>12</v>
      </c>
      <c r="I2" s="63">
        <v>217</v>
      </c>
      <c r="J2" s="27">
        <v>218</v>
      </c>
      <c r="K2" s="27">
        <v>219</v>
      </c>
      <c r="L2" s="59">
        <v>85</v>
      </c>
      <c r="M2" s="63">
        <v>226</v>
      </c>
      <c r="N2" s="27">
        <v>227</v>
      </c>
      <c r="O2" s="64">
        <v>228</v>
      </c>
      <c r="P2" s="63">
        <v>37</v>
      </c>
      <c r="Q2" s="27">
        <v>38</v>
      </c>
      <c r="R2" s="27">
        <v>39</v>
      </c>
      <c r="S2" s="59">
        <v>20</v>
      </c>
      <c r="T2" s="63">
        <v>46</v>
      </c>
      <c r="U2" s="27">
        <v>47</v>
      </c>
      <c r="V2" s="28">
        <v>48</v>
      </c>
    </row>
    <row r="3" spans="1:22" x14ac:dyDescent="0.15">
      <c r="A3" s="1" t="s">
        <v>156</v>
      </c>
      <c r="B3" s="29">
        <v>4</v>
      </c>
      <c r="C3" s="9">
        <v>5</v>
      </c>
      <c r="D3" s="9">
        <v>6</v>
      </c>
      <c r="E3" s="10">
        <v>8</v>
      </c>
      <c r="F3" s="8">
        <v>13</v>
      </c>
      <c r="G3" s="9">
        <v>14</v>
      </c>
      <c r="H3" s="11">
        <v>15</v>
      </c>
      <c r="I3" s="8">
        <v>220</v>
      </c>
      <c r="J3" s="9">
        <v>221</v>
      </c>
      <c r="K3" s="9">
        <v>222</v>
      </c>
      <c r="L3" s="10">
        <v>86</v>
      </c>
      <c r="M3" s="8">
        <v>229</v>
      </c>
      <c r="N3" s="9">
        <v>230</v>
      </c>
      <c r="O3" s="11">
        <v>231</v>
      </c>
      <c r="P3" s="8">
        <v>40</v>
      </c>
      <c r="Q3" s="9">
        <v>41</v>
      </c>
      <c r="R3" s="9">
        <v>42</v>
      </c>
      <c r="S3" s="10">
        <v>21</v>
      </c>
      <c r="T3" s="8">
        <v>49</v>
      </c>
      <c r="U3" s="9">
        <v>50</v>
      </c>
      <c r="V3" s="30">
        <v>51</v>
      </c>
    </row>
    <row r="4" spans="1:22" x14ac:dyDescent="0.15">
      <c r="A4" s="1" t="s">
        <v>157</v>
      </c>
      <c r="B4" s="65">
        <v>7</v>
      </c>
      <c r="C4" s="13">
        <v>8</v>
      </c>
      <c r="D4" s="13">
        <v>9</v>
      </c>
      <c r="E4" s="14">
        <v>9</v>
      </c>
      <c r="F4" s="12">
        <v>16</v>
      </c>
      <c r="G4" s="13">
        <v>17</v>
      </c>
      <c r="H4" s="15">
        <v>18</v>
      </c>
      <c r="I4" s="12">
        <v>223</v>
      </c>
      <c r="J4" s="13">
        <v>224</v>
      </c>
      <c r="K4" s="13">
        <v>225</v>
      </c>
      <c r="L4" s="14">
        <v>87</v>
      </c>
      <c r="M4" s="12">
        <v>232</v>
      </c>
      <c r="N4" s="13">
        <v>233</v>
      </c>
      <c r="O4" s="15">
        <v>234</v>
      </c>
      <c r="P4" s="12">
        <v>43</v>
      </c>
      <c r="Q4" s="13">
        <v>44</v>
      </c>
      <c r="R4" s="13">
        <v>45</v>
      </c>
      <c r="S4" s="14">
        <v>22</v>
      </c>
      <c r="T4" s="12">
        <v>52</v>
      </c>
      <c r="U4" s="13">
        <v>53</v>
      </c>
      <c r="V4" s="66">
        <v>54</v>
      </c>
    </row>
    <row r="5" spans="1:22" x14ac:dyDescent="0.15">
      <c r="A5" s="1" t="s">
        <v>158</v>
      </c>
      <c r="B5" s="60">
        <v>1</v>
      </c>
      <c r="C5" s="16">
        <v>2</v>
      </c>
      <c r="D5" s="16">
        <v>3</v>
      </c>
      <c r="E5" s="17">
        <v>13</v>
      </c>
      <c r="F5" s="128">
        <v>6</v>
      </c>
      <c r="G5" s="16">
        <v>5</v>
      </c>
      <c r="H5" s="129">
        <v>4</v>
      </c>
      <c r="I5" s="128">
        <v>79</v>
      </c>
      <c r="J5" s="16">
        <v>80</v>
      </c>
      <c r="K5" s="16">
        <v>81</v>
      </c>
      <c r="L5" s="17">
        <v>91</v>
      </c>
      <c r="M5" s="128">
        <v>84</v>
      </c>
      <c r="N5" s="16">
        <v>83</v>
      </c>
      <c r="O5" s="129">
        <v>82</v>
      </c>
      <c r="P5" s="128">
        <v>14</v>
      </c>
      <c r="Q5" s="16">
        <v>15</v>
      </c>
      <c r="R5" s="16">
        <v>16</v>
      </c>
      <c r="S5" s="17">
        <v>26</v>
      </c>
      <c r="T5" s="128">
        <v>19</v>
      </c>
      <c r="U5" s="16">
        <v>18</v>
      </c>
      <c r="V5" s="61">
        <v>17</v>
      </c>
    </row>
    <row r="6" spans="1:22" x14ac:dyDescent="0.15">
      <c r="A6" s="1" t="s">
        <v>159</v>
      </c>
      <c r="B6" s="67">
        <v>19</v>
      </c>
      <c r="C6" s="5">
        <v>20</v>
      </c>
      <c r="D6" s="5">
        <v>21</v>
      </c>
      <c r="E6" s="6">
        <v>12</v>
      </c>
      <c r="F6" s="4">
        <v>28</v>
      </c>
      <c r="G6" s="5">
        <v>29</v>
      </c>
      <c r="H6" s="7">
        <v>30</v>
      </c>
      <c r="I6" s="4">
        <v>235</v>
      </c>
      <c r="J6" s="5">
        <v>236</v>
      </c>
      <c r="K6" s="5">
        <v>237</v>
      </c>
      <c r="L6" s="6">
        <v>90</v>
      </c>
      <c r="M6" s="4">
        <v>244</v>
      </c>
      <c r="N6" s="5">
        <v>245</v>
      </c>
      <c r="O6" s="7">
        <v>246</v>
      </c>
      <c r="P6" s="4">
        <v>55</v>
      </c>
      <c r="Q6" s="5">
        <v>56</v>
      </c>
      <c r="R6" s="5">
        <v>57</v>
      </c>
      <c r="S6" s="6">
        <v>25</v>
      </c>
      <c r="T6" s="4">
        <v>64</v>
      </c>
      <c r="U6" s="5">
        <v>65</v>
      </c>
      <c r="V6" s="68">
        <v>66</v>
      </c>
    </row>
    <row r="7" spans="1:22" x14ac:dyDescent="0.15">
      <c r="A7" s="1" t="s">
        <v>160</v>
      </c>
      <c r="B7" s="29">
        <v>22</v>
      </c>
      <c r="C7" s="9">
        <v>23</v>
      </c>
      <c r="D7" s="9">
        <v>24</v>
      </c>
      <c r="E7" s="10">
        <v>11</v>
      </c>
      <c r="F7" s="8">
        <v>31</v>
      </c>
      <c r="G7" s="9">
        <v>32</v>
      </c>
      <c r="H7" s="11">
        <v>33</v>
      </c>
      <c r="I7" s="8">
        <v>238</v>
      </c>
      <c r="J7" s="9">
        <v>239</v>
      </c>
      <c r="K7" s="9">
        <v>240</v>
      </c>
      <c r="L7" s="10">
        <v>89</v>
      </c>
      <c r="M7" s="8">
        <v>247</v>
      </c>
      <c r="N7" s="9">
        <v>248</v>
      </c>
      <c r="O7" s="11">
        <v>249</v>
      </c>
      <c r="P7" s="8">
        <v>58</v>
      </c>
      <c r="Q7" s="9">
        <v>59</v>
      </c>
      <c r="R7" s="9">
        <v>60</v>
      </c>
      <c r="S7" s="10">
        <v>24</v>
      </c>
      <c r="T7" s="8">
        <v>67</v>
      </c>
      <c r="U7" s="9">
        <v>68</v>
      </c>
      <c r="V7" s="30">
        <v>69</v>
      </c>
    </row>
    <row r="8" spans="1:22" x14ac:dyDescent="0.15">
      <c r="A8" s="1" t="s">
        <v>161</v>
      </c>
      <c r="B8" s="65">
        <v>25</v>
      </c>
      <c r="C8" s="13">
        <v>26</v>
      </c>
      <c r="D8" s="13">
        <v>27</v>
      </c>
      <c r="E8" s="14">
        <v>10</v>
      </c>
      <c r="F8" s="12">
        <v>34</v>
      </c>
      <c r="G8" s="13">
        <v>35</v>
      </c>
      <c r="H8" s="15">
        <v>36</v>
      </c>
      <c r="I8" s="12">
        <v>241</v>
      </c>
      <c r="J8" s="13">
        <v>242</v>
      </c>
      <c r="K8" s="13">
        <v>243</v>
      </c>
      <c r="L8" s="14">
        <v>88</v>
      </c>
      <c r="M8" s="12">
        <v>250</v>
      </c>
      <c r="N8" s="13">
        <v>251</v>
      </c>
      <c r="O8" s="15">
        <v>252</v>
      </c>
      <c r="P8" s="12">
        <v>61</v>
      </c>
      <c r="Q8" s="13">
        <v>62</v>
      </c>
      <c r="R8" s="13">
        <v>63</v>
      </c>
      <c r="S8" s="14">
        <v>23</v>
      </c>
      <c r="T8" s="12">
        <v>70</v>
      </c>
      <c r="U8" s="13">
        <v>71</v>
      </c>
      <c r="V8" s="66">
        <v>72</v>
      </c>
    </row>
    <row r="9" spans="1:22" x14ac:dyDescent="0.15">
      <c r="A9" s="1" t="s">
        <v>162</v>
      </c>
      <c r="B9" s="67">
        <v>145</v>
      </c>
      <c r="C9" s="5">
        <v>146</v>
      </c>
      <c r="D9" s="5">
        <v>147</v>
      </c>
      <c r="E9" s="6">
        <v>59</v>
      </c>
      <c r="F9" s="4">
        <v>154</v>
      </c>
      <c r="G9" s="5">
        <v>155</v>
      </c>
      <c r="H9" s="7">
        <v>156</v>
      </c>
      <c r="I9" s="4">
        <v>289</v>
      </c>
      <c r="J9" s="5">
        <v>290</v>
      </c>
      <c r="K9" s="5">
        <v>291</v>
      </c>
      <c r="L9" s="6">
        <v>111</v>
      </c>
      <c r="M9" s="4">
        <v>298</v>
      </c>
      <c r="N9" s="5">
        <v>299</v>
      </c>
      <c r="O9" s="7">
        <v>300</v>
      </c>
      <c r="P9" s="4">
        <v>181</v>
      </c>
      <c r="Q9" s="5">
        <v>182</v>
      </c>
      <c r="R9" s="5">
        <v>183</v>
      </c>
      <c r="S9" s="6">
        <v>72</v>
      </c>
      <c r="T9" s="4">
        <v>190</v>
      </c>
      <c r="U9" s="5">
        <v>191</v>
      </c>
      <c r="V9" s="68">
        <v>192</v>
      </c>
    </row>
    <row r="10" spans="1:22" x14ac:dyDescent="0.15">
      <c r="A10" s="1" t="s">
        <v>163</v>
      </c>
      <c r="B10" s="29">
        <v>148</v>
      </c>
      <c r="C10" s="9">
        <v>149</v>
      </c>
      <c r="D10" s="9">
        <v>150</v>
      </c>
      <c r="E10" s="10">
        <v>60</v>
      </c>
      <c r="F10" s="8">
        <v>157</v>
      </c>
      <c r="G10" s="9">
        <v>158</v>
      </c>
      <c r="H10" s="11">
        <v>159</v>
      </c>
      <c r="I10" s="8">
        <v>292</v>
      </c>
      <c r="J10" s="9">
        <v>293</v>
      </c>
      <c r="K10" s="9">
        <v>294</v>
      </c>
      <c r="L10" s="10">
        <v>112</v>
      </c>
      <c r="M10" s="8">
        <v>301</v>
      </c>
      <c r="N10" s="9">
        <v>302</v>
      </c>
      <c r="O10" s="11">
        <v>303</v>
      </c>
      <c r="P10" s="8">
        <v>184</v>
      </c>
      <c r="Q10" s="9">
        <v>185</v>
      </c>
      <c r="R10" s="9">
        <v>186</v>
      </c>
      <c r="S10" s="10">
        <v>73</v>
      </c>
      <c r="T10" s="8">
        <v>193</v>
      </c>
      <c r="U10" s="9">
        <v>194</v>
      </c>
      <c r="V10" s="30">
        <v>195</v>
      </c>
    </row>
    <row r="11" spans="1:22" x14ac:dyDescent="0.15">
      <c r="A11" s="1" t="s">
        <v>164</v>
      </c>
      <c r="B11" s="65">
        <v>151</v>
      </c>
      <c r="C11" s="13">
        <v>152</v>
      </c>
      <c r="D11" s="13">
        <v>153</v>
      </c>
      <c r="E11" s="14">
        <v>61</v>
      </c>
      <c r="F11" s="12">
        <v>160</v>
      </c>
      <c r="G11" s="13">
        <v>161</v>
      </c>
      <c r="H11" s="15">
        <v>162</v>
      </c>
      <c r="I11" s="12">
        <v>295</v>
      </c>
      <c r="J11" s="13">
        <v>296</v>
      </c>
      <c r="K11" s="13">
        <v>297</v>
      </c>
      <c r="L11" s="14">
        <v>113</v>
      </c>
      <c r="M11" s="12">
        <v>304</v>
      </c>
      <c r="N11" s="13">
        <v>305</v>
      </c>
      <c r="O11" s="15">
        <v>306</v>
      </c>
      <c r="P11" s="12">
        <v>187</v>
      </c>
      <c r="Q11" s="13">
        <v>188</v>
      </c>
      <c r="R11" s="13">
        <v>189</v>
      </c>
      <c r="S11" s="14">
        <v>74</v>
      </c>
      <c r="T11" s="12">
        <v>196</v>
      </c>
      <c r="U11" s="13">
        <v>197</v>
      </c>
      <c r="V11" s="66">
        <v>198</v>
      </c>
    </row>
    <row r="12" spans="1:22" x14ac:dyDescent="0.15">
      <c r="A12" s="1" t="s">
        <v>165</v>
      </c>
      <c r="B12" s="60">
        <v>53</v>
      </c>
      <c r="C12" s="16">
        <v>54</v>
      </c>
      <c r="D12" s="16">
        <v>55</v>
      </c>
      <c r="E12" s="17">
        <v>65</v>
      </c>
      <c r="F12" s="128">
        <v>58</v>
      </c>
      <c r="G12" s="16">
        <v>57</v>
      </c>
      <c r="H12" s="129">
        <v>56</v>
      </c>
      <c r="I12" s="128">
        <v>105</v>
      </c>
      <c r="J12" s="16">
        <v>106</v>
      </c>
      <c r="K12" s="16">
        <v>107</v>
      </c>
      <c r="L12" s="17">
        <v>117</v>
      </c>
      <c r="M12" s="128">
        <v>110</v>
      </c>
      <c r="N12" s="16">
        <v>109</v>
      </c>
      <c r="O12" s="129">
        <v>108</v>
      </c>
      <c r="P12" s="128">
        <v>66</v>
      </c>
      <c r="Q12" s="16">
        <v>67</v>
      </c>
      <c r="R12" s="16">
        <v>68</v>
      </c>
      <c r="S12" s="17">
        <v>78</v>
      </c>
      <c r="T12" s="128">
        <v>71</v>
      </c>
      <c r="U12" s="16">
        <v>70</v>
      </c>
      <c r="V12" s="61">
        <v>69</v>
      </c>
    </row>
    <row r="13" spans="1:22" x14ac:dyDescent="0.15">
      <c r="A13" s="1" t="s">
        <v>166</v>
      </c>
      <c r="B13" s="67">
        <v>163</v>
      </c>
      <c r="C13" s="5">
        <v>164</v>
      </c>
      <c r="D13" s="5">
        <v>165</v>
      </c>
      <c r="E13" s="6">
        <v>64</v>
      </c>
      <c r="F13" s="4">
        <v>172</v>
      </c>
      <c r="G13" s="5">
        <v>173</v>
      </c>
      <c r="H13" s="7">
        <v>174</v>
      </c>
      <c r="I13" s="4">
        <v>307</v>
      </c>
      <c r="J13" s="5">
        <v>308</v>
      </c>
      <c r="K13" s="5">
        <v>309</v>
      </c>
      <c r="L13" s="6">
        <v>116</v>
      </c>
      <c r="M13" s="4">
        <v>316</v>
      </c>
      <c r="N13" s="5">
        <v>317</v>
      </c>
      <c r="O13" s="7">
        <v>318</v>
      </c>
      <c r="P13" s="4">
        <v>199</v>
      </c>
      <c r="Q13" s="5">
        <v>200</v>
      </c>
      <c r="R13" s="5">
        <v>201</v>
      </c>
      <c r="S13" s="6">
        <v>77</v>
      </c>
      <c r="T13" s="4">
        <v>208</v>
      </c>
      <c r="U13" s="5">
        <v>209</v>
      </c>
      <c r="V13" s="68">
        <v>210</v>
      </c>
    </row>
    <row r="14" spans="1:22" x14ac:dyDescent="0.15">
      <c r="A14" s="1" t="s">
        <v>167</v>
      </c>
      <c r="B14" s="29">
        <v>166</v>
      </c>
      <c r="C14" s="9">
        <v>167</v>
      </c>
      <c r="D14" s="9">
        <v>168</v>
      </c>
      <c r="E14" s="10">
        <v>63</v>
      </c>
      <c r="F14" s="8">
        <v>175</v>
      </c>
      <c r="G14" s="9">
        <v>176</v>
      </c>
      <c r="H14" s="11">
        <v>177</v>
      </c>
      <c r="I14" s="8">
        <v>310</v>
      </c>
      <c r="J14" s="9">
        <v>311</v>
      </c>
      <c r="K14" s="9">
        <v>312</v>
      </c>
      <c r="L14" s="10">
        <v>115</v>
      </c>
      <c r="M14" s="8">
        <v>319</v>
      </c>
      <c r="N14" s="9">
        <v>320</v>
      </c>
      <c r="O14" s="11">
        <v>321</v>
      </c>
      <c r="P14" s="8">
        <v>202</v>
      </c>
      <c r="Q14" s="9">
        <v>203</v>
      </c>
      <c r="R14" s="9">
        <v>204</v>
      </c>
      <c r="S14" s="10">
        <v>76</v>
      </c>
      <c r="T14" s="8">
        <v>211</v>
      </c>
      <c r="U14" s="9">
        <v>212</v>
      </c>
      <c r="V14" s="30">
        <v>213</v>
      </c>
    </row>
    <row r="15" spans="1:22" x14ac:dyDescent="0.15">
      <c r="A15" s="1" t="s">
        <v>168</v>
      </c>
      <c r="B15" s="65">
        <v>169</v>
      </c>
      <c r="C15" s="13">
        <v>170</v>
      </c>
      <c r="D15" s="13">
        <v>171</v>
      </c>
      <c r="E15" s="14">
        <v>62</v>
      </c>
      <c r="F15" s="12">
        <v>178</v>
      </c>
      <c r="G15" s="13">
        <v>179</v>
      </c>
      <c r="H15" s="15">
        <v>180</v>
      </c>
      <c r="I15" s="12">
        <v>313</v>
      </c>
      <c r="J15" s="13">
        <v>314</v>
      </c>
      <c r="K15" s="13">
        <v>315</v>
      </c>
      <c r="L15" s="14">
        <v>114</v>
      </c>
      <c r="M15" s="12">
        <v>322</v>
      </c>
      <c r="N15" s="13">
        <v>323</v>
      </c>
      <c r="O15" s="15">
        <v>324</v>
      </c>
      <c r="P15" s="12">
        <v>205</v>
      </c>
      <c r="Q15" s="13">
        <v>206</v>
      </c>
      <c r="R15" s="13">
        <v>207</v>
      </c>
      <c r="S15" s="14">
        <v>75</v>
      </c>
      <c r="T15" s="12">
        <v>214</v>
      </c>
      <c r="U15" s="13">
        <v>215</v>
      </c>
      <c r="V15" s="66">
        <v>216</v>
      </c>
    </row>
    <row r="16" spans="1:22" x14ac:dyDescent="0.15">
      <c r="A16" s="1" t="s">
        <v>169</v>
      </c>
      <c r="B16" s="67">
        <v>73</v>
      </c>
      <c r="C16" s="5">
        <v>74</v>
      </c>
      <c r="D16" s="5">
        <v>75</v>
      </c>
      <c r="E16" s="6">
        <v>33</v>
      </c>
      <c r="F16" s="4">
        <v>82</v>
      </c>
      <c r="G16" s="5">
        <v>83</v>
      </c>
      <c r="H16" s="7">
        <v>84</v>
      </c>
      <c r="I16" s="4">
        <v>253</v>
      </c>
      <c r="J16" s="5">
        <v>254</v>
      </c>
      <c r="K16" s="5">
        <v>255</v>
      </c>
      <c r="L16" s="6">
        <v>98</v>
      </c>
      <c r="M16" s="4">
        <v>262</v>
      </c>
      <c r="N16" s="5">
        <v>263</v>
      </c>
      <c r="O16" s="7">
        <v>264</v>
      </c>
      <c r="P16" s="4">
        <v>109</v>
      </c>
      <c r="Q16" s="5">
        <v>110</v>
      </c>
      <c r="R16" s="5">
        <v>111</v>
      </c>
      <c r="S16" s="6">
        <v>46</v>
      </c>
      <c r="T16" s="4">
        <v>118</v>
      </c>
      <c r="U16" s="5">
        <v>119</v>
      </c>
      <c r="V16" s="68">
        <v>120</v>
      </c>
    </row>
    <row r="17" spans="1:22" x14ac:dyDescent="0.15">
      <c r="A17" s="1" t="s">
        <v>170</v>
      </c>
      <c r="B17" s="29">
        <v>76</v>
      </c>
      <c r="C17" s="9">
        <v>77</v>
      </c>
      <c r="D17" s="9">
        <v>78</v>
      </c>
      <c r="E17" s="10">
        <v>34</v>
      </c>
      <c r="F17" s="8">
        <v>85</v>
      </c>
      <c r="G17" s="9">
        <v>86</v>
      </c>
      <c r="H17" s="11">
        <v>87</v>
      </c>
      <c r="I17" s="8">
        <v>256</v>
      </c>
      <c r="J17" s="9">
        <v>257</v>
      </c>
      <c r="K17" s="9">
        <v>258</v>
      </c>
      <c r="L17" s="10">
        <v>99</v>
      </c>
      <c r="M17" s="8">
        <v>265</v>
      </c>
      <c r="N17" s="9">
        <v>266</v>
      </c>
      <c r="O17" s="11">
        <v>267</v>
      </c>
      <c r="P17" s="8">
        <v>112</v>
      </c>
      <c r="Q17" s="9">
        <v>113</v>
      </c>
      <c r="R17" s="9">
        <v>114</v>
      </c>
      <c r="S17" s="10">
        <v>47</v>
      </c>
      <c r="T17" s="8">
        <v>121</v>
      </c>
      <c r="U17" s="9">
        <v>122</v>
      </c>
      <c r="V17" s="30">
        <v>123</v>
      </c>
    </row>
    <row r="18" spans="1:22" x14ac:dyDescent="0.15">
      <c r="A18" s="1" t="s">
        <v>171</v>
      </c>
      <c r="B18" s="65">
        <v>79</v>
      </c>
      <c r="C18" s="13">
        <v>80</v>
      </c>
      <c r="D18" s="13">
        <v>81</v>
      </c>
      <c r="E18" s="14">
        <v>35</v>
      </c>
      <c r="F18" s="12">
        <v>88</v>
      </c>
      <c r="G18" s="13">
        <v>89</v>
      </c>
      <c r="H18" s="15">
        <v>90</v>
      </c>
      <c r="I18" s="12">
        <v>259</v>
      </c>
      <c r="J18" s="13">
        <v>260</v>
      </c>
      <c r="K18" s="13">
        <v>261</v>
      </c>
      <c r="L18" s="14">
        <v>100</v>
      </c>
      <c r="M18" s="12">
        <v>268</v>
      </c>
      <c r="N18" s="13">
        <v>269</v>
      </c>
      <c r="O18" s="15">
        <v>270</v>
      </c>
      <c r="P18" s="12">
        <v>115</v>
      </c>
      <c r="Q18" s="13">
        <v>116</v>
      </c>
      <c r="R18" s="13">
        <v>117</v>
      </c>
      <c r="S18" s="14">
        <v>48</v>
      </c>
      <c r="T18" s="12">
        <v>124</v>
      </c>
      <c r="U18" s="13">
        <v>125</v>
      </c>
      <c r="V18" s="66">
        <v>126</v>
      </c>
    </row>
    <row r="19" spans="1:22" x14ac:dyDescent="0.15">
      <c r="A19" s="1" t="s">
        <v>172</v>
      </c>
      <c r="B19" s="60">
        <v>27</v>
      </c>
      <c r="C19" s="16">
        <v>28</v>
      </c>
      <c r="D19" s="16">
        <v>29</v>
      </c>
      <c r="E19" s="17">
        <v>39</v>
      </c>
      <c r="F19" s="128">
        <v>32</v>
      </c>
      <c r="G19" s="16">
        <v>31</v>
      </c>
      <c r="H19" s="129">
        <v>30</v>
      </c>
      <c r="I19" s="128">
        <v>92</v>
      </c>
      <c r="J19" s="16">
        <v>93</v>
      </c>
      <c r="K19" s="16">
        <v>94</v>
      </c>
      <c r="L19" s="17">
        <v>104</v>
      </c>
      <c r="M19" s="128">
        <v>97</v>
      </c>
      <c r="N19" s="16">
        <v>96</v>
      </c>
      <c r="O19" s="129">
        <v>95</v>
      </c>
      <c r="P19" s="128">
        <v>40</v>
      </c>
      <c r="Q19" s="16">
        <v>41</v>
      </c>
      <c r="R19" s="16">
        <v>42</v>
      </c>
      <c r="S19" s="17">
        <v>52</v>
      </c>
      <c r="T19" s="128">
        <v>45</v>
      </c>
      <c r="U19" s="16">
        <v>44</v>
      </c>
      <c r="V19" s="61">
        <v>43</v>
      </c>
    </row>
    <row r="20" spans="1:22" x14ac:dyDescent="0.15">
      <c r="A20" s="1" t="s">
        <v>173</v>
      </c>
      <c r="B20" s="67">
        <v>91</v>
      </c>
      <c r="C20" s="5">
        <v>92</v>
      </c>
      <c r="D20" s="5">
        <v>93</v>
      </c>
      <c r="E20" s="6">
        <v>38</v>
      </c>
      <c r="F20" s="4">
        <v>100</v>
      </c>
      <c r="G20" s="5">
        <v>101</v>
      </c>
      <c r="H20" s="7">
        <v>102</v>
      </c>
      <c r="I20" s="4">
        <v>271</v>
      </c>
      <c r="J20" s="5">
        <v>272</v>
      </c>
      <c r="K20" s="5">
        <v>273</v>
      </c>
      <c r="L20" s="6">
        <v>103</v>
      </c>
      <c r="M20" s="4">
        <v>280</v>
      </c>
      <c r="N20" s="5">
        <v>281</v>
      </c>
      <c r="O20" s="7">
        <v>282</v>
      </c>
      <c r="P20" s="4">
        <v>127</v>
      </c>
      <c r="Q20" s="5">
        <v>128</v>
      </c>
      <c r="R20" s="5">
        <v>129</v>
      </c>
      <c r="S20" s="6">
        <v>51</v>
      </c>
      <c r="T20" s="4">
        <v>136</v>
      </c>
      <c r="U20" s="5">
        <v>137</v>
      </c>
      <c r="V20" s="68">
        <v>138</v>
      </c>
    </row>
    <row r="21" spans="1:22" x14ac:dyDescent="0.15">
      <c r="A21" s="1" t="s">
        <v>174</v>
      </c>
      <c r="B21" s="29">
        <v>94</v>
      </c>
      <c r="C21" s="9">
        <v>95</v>
      </c>
      <c r="D21" s="9">
        <v>96</v>
      </c>
      <c r="E21" s="10">
        <v>37</v>
      </c>
      <c r="F21" s="8">
        <v>103</v>
      </c>
      <c r="G21" s="9">
        <v>104</v>
      </c>
      <c r="H21" s="11">
        <v>105</v>
      </c>
      <c r="I21" s="8">
        <v>274</v>
      </c>
      <c r="J21" s="9">
        <v>275</v>
      </c>
      <c r="K21" s="9">
        <v>276</v>
      </c>
      <c r="L21" s="10">
        <v>102</v>
      </c>
      <c r="M21" s="8">
        <v>283</v>
      </c>
      <c r="N21" s="9">
        <v>284</v>
      </c>
      <c r="O21" s="11">
        <v>285</v>
      </c>
      <c r="P21" s="8">
        <v>130</v>
      </c>
      <c r="Q21" s="9">
        <v>131</v>
      </c>
      <c r="R21" s="9">
        <v>132</v>
      </c>
      <c r="S21" s="10">
        <v>50</v>
      </c>
      <c r="T21" s="8">
        <v>139</v>
      </c>
      <c r="U21" s="9">
        <v>140</v>
      </c>
      <c r="V21" s="30">
        <v>141</v>
      </c>
    </row>
    <row r="22" spans="1:22" ht="14.25" thickBot="1" x14ac:dyDescent="0.2">
      <c r="A22" s="1" t="s">
        <v>175</v>
      </c>
      <c r="B22" s="31">
        <v>97</v>
      </c>
      <c r="C22" s="32">
        <v>98</v>
      </c>
      <c r="D22" s="32">
        <v>99</v>
      </c>
      <c r="E22" s="62">
        <v>36</v>
      </c>
      <c r="F22" s="69">
        <v>106</v>
      </c>
      <c r="G22" s="32">
        <v>107</v>
      </c>
      <c r="H22" s="70">
        <v>108</v>
      </c>
      <c r="I22" s="69">
        <v>277</v>
      </c>
      <c r="J22" s="32">
        <v>278</v>
      </c>
      <c r="K22" s="32">
        <v>279</v>
      </c>
      <c r="L22" s="62">
        <v>101</v>
      </c>
      <c r="M22" s="69">
        <v>286</v>
      </c>
      <c r="N22" s="32">
        <v>287</v>
      </c>
      <c r="O22" s="70">
        <v>288</v>
      </c>
      <c r="P22" s="69">
        <v>133</v>
      </c>
      <c r="Q22" s="32">
        <v>134</v>
      </c>
      <c r="R22" s="32">
        <v>135</v>
      </c>
      <c r="S22" s="62">
        <v>49</v>
      </c>
      <c r="T22" s="69">
        <v>142</v>
      </c>
      <c r="U22" s="32">
        <v>143</v>
      </c>
      <c r="V22" s="33">
        <v>144</v>
      </c>
    </row>
    <row r="25" spans="1:22" x14ac:dyDescent="0.15">
      <c r="A25" s="3" t="s">
        <v>8</v>
      </c>
      <c r="B25" s="86"/>
      <c r="C25">
        <f>INDEX($B$2:$V$22,Calendar!$C$33,Calendar!$B$33)</f>
        <v>3</v>
      </c>
    </row>
    <row r="26" spans="1:22" x14ac:dyDescent="0.15">
      <c r="A26" s="3" t="s">
        <v>15</v>
      </c>
      <c r="C26">
        <f>INDEX($B$2:$V$22,Space!$C$25,Space!$B$25)</f>
        <v>316</v>
      </c>
    </row>
    <row r="27" spans="1:22" x14ac:dyDescent="0.15">
      <c r="A27" s="3" t="s">
        <v>176</v>
      </c>
      <c r="C27">
        <f>INDEX($B$2:$V$22,Syncro!$C$25,Syncro!$B$25)</f>
        <v>135</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261"/>
  <sheetViews>
    <sheetView workbookViewId="0">
      <selection activeCell="C26" sqref="C26"/>
    </sheetView>
  </sheetViews>
  <sheetFormatPr defaultRowHeight="13.5" x14ac:dyDescent="0.15"/>
  <cols>
    <col min="1" max="1" width="6.25" style="1" customWidth="1"/>
    <col min="2" max="22" width="5" customWidth="1"/>
    <col min="24" max="24" width="4.5" bestFit="1" customWidth="1"/>
    <col min="25" max="26" width="3.5" customWidth="1"/>
  </cols>
  <sheetData>
    <row r="1" spans="1:26" ht="14.25" thickBot="1" x14ac:dyDescent="0.2">
      <c r="A1" s="1" t="s">
        <v>15</v>
      </c>
      <c r="B1" s="2" t="s">
        <v>134</v>
      </c>
      <c r="C1" s="2" t="s">
        <v>135</v>
      </c>
      <c r="D1" s="2" t="s">
        <v>136</v>
      </c>
      <c r="E1" s="2" t="s">
        <v>137</v>
      </c>
      <c r="F1" s="2" t="s">
        <v>138</v>
      </c>
      <c r="G1" s="2" t="s">
        <v>139</v>
      </c>
      <c r="H1" s="2" t="s">
        <v>140</v>
      </c>
      <c r="I1" s="2" t="s">
        <v>141</v>
      </c>
      <c r="J1" s="2" t="s">
        <v>142</v>
      </c>
      <c r="K1" s="2" t="s">
        <v>143</v>
      </c>
      <c r="L1" s="2" t="s">
        <v>144</v>
      </c>
      <c r="M1" s="2" t="s">
        <v>145</v>
      </c>
      <c r="N1" s="2" t="s">
        <v>146</v>
      </c>
      <c r="O1" s="2" t="s">
        <v>147</v>
      </c>
      <c r="P1" s="2" t="s">
        <v>148</v>
      </c>
      <c r="Q1" s="2" t="s">
        <v>149</v>
      </c>
      <c r="R1" s="2" t="s">
        <v>150</v>
      </c>
      <c r="S1" s="2" t="s">
        <v>151</v>
      </c>
      <c r="T1" s="2" t="s">
        <v>152</v>
      </c>
      <c r="U1" s="2" t="s">
        <v>153</v>
      </c>
      <c r="V1" s="2" t="s">
        <v>154</v>
      </c>
      <c r="X1" s="2" t="s">
        <v>2</v>
      </c>
      <c r="Y1" s="2" t="s">
        <v>13</v>
      </c>
      <c r="Z1" s="2" t="s">
        <v>14</v>
      </c>
    </row>
    <row r="2" spans="1:26" x14ac:dyDescent="0.15">
      <c r="A2" s="1" t="s">
        <v>155</v>
      </c>
      <c r="B2" s="26">
        <v>278</v>
      </c>
      <c r="C2" s="27">
        <v>279</v>
      </c>
      <c r="D2" s="27">
        <v>280</v>
      </c>
      <c r="E2" s="27">
        <v>281</v>
      </c>
      <c r="F2" s="27">
        <v>282</v>
      </c>
      <c r="G2" s="27">
        <v>283</v>
      </c>
      <c r="H2" s="27">
        <v>284</v>
      </c>
      <c r="I2" s="27">
        <v>285</v>
      </c>
      <c r="J2" s="27">
        <v>286</v>
      </c>
      <c r="K2" s="27">
        <v>287</v>
      </c>
      <c r="L2" s="59">
        <v>421</v>
      </c>
      <c r="M2" s="27">
        <v>304</v>
      </c>
      <c r="N2" s="27">
        <v>305</v>
      </c>
      <c r="O2" s="27">
        <v>306</v>
      </c>
      <c r="P2" s="27">
        <v>307</v>
      </c>
      <c r="Q2" s="27">
        <v>308</v>
      </c>
      <c r="R2" s="27">
        <v>309</v>
      </c>
      <c r="S2" s="27">
        <v>310</v>
      </c>
      <c r="T2" s="27">
        <v>311</v>
      </c>
      <c r="U2" s="27">
        <v>312</v>
      </c>
      <c r="V2" s="28">
        <v>313</v>
      </c>
      <c r="X2" s="86">
        <v>1</v>
      </c>
      <c r="Y2" s="86">
        <v>2</v>
      </c>
      <c r="Z2" s="86">
        <v>3</v>
      </c>
    </row>
    <row r="3" spans="1:26" x14ac:dyDescent="0.15">
      <c r="A3" s="1" t="s">
        <v>156</v>
      </c>
      <c r="B3" s="29">
        <v>277</v>
      </c>
      <c r="C3" s="4">
        <v>16</v>
      </c>
      <c r="D3" s="5">
        <v>50</v>
      </c>
      <c r="E3" s="5">
        <v>9</v>
      </c>
      <c r="F3" s="5">
        <v>55</v>
      </c>
      <c r="G3" s="5">
        <v>11</v>
      </c>
      <c r="H3" s="5">
        <v>53</v>
      </c>
      <c r="I3" s="5">
        <v>14</v>
      </c>
      <c r="J3" s="7">
        <v>52</v>
      </c>
      <c r="K3" s="9">
        <v>288</v>
      </c>
      <c r="L3" s="10">
        <v>422</v>
      </c>
      <c r="M3" s="9">
        <v>303</v>
      </c>
      <c r="N3" s="4">
        <v>80</v>
      </c>
      <c r="O3" s="5">
        <v>114</v>
      </c>
      <c r="P3" s="5">
        <v>73</v>
      </c>
      <c r="Q3" s="5">
        <v>119</v>
      </c>
      <c r="R3" s="5">
        <v>75</v>
      </c>
      <c r="S3" s="5">
        <v>117</v>
      </c>
      <c r="T3" s="5">
        <v>78</v>
      </c>
      <c r="U3" s="7">
        <v>116</v>
      </c>
      <c r="V3" s="30">
        <v>314</v>
      </c>
      <c r="X3" s="86">
        <v>2</v>
      </c>
      <c r="Y3" s="86">
        <v>3</v>
      </c>
      <c r="Z3" s="86">
        <v>4</v>
      </c>
    </row>
    <row r="4" spans="1:26" x14ac:dyDescent="0.15">
      <c r="A4" s="1" t="s">
        <v>157</v>
      </c>
      <c r="B4" s="29">
        <v>276</v>
      </c>
      <c r="C4" s="8">
        <v>1</v>
      </c>
      <c r="D4" s="9">
        <v>63</v>
      </c>
      <c r="E4" s="9">
        <v>8</v>
      </c>
      <c r="F4" s="9">
        <v>58</v>
      </c>
      <c r="G4" s="9">
        <v>6</v>
      </c>
      <c r="H4" s="9">
        <v>60</v>
      </c>
      <c r="I4" s="9">
        <v>3</v>
      </c>
      <c r="J4" s="11">
        <v>61</v>
      </c>
      <c r="K4" s="9">
        <v>289</v>
      </c>
      <c r="L4" s="10">
        <v>423</v>
      </c>
      <c r="M4" s="9">
        <v>302</v>
      </c>
      <c r="N4" s="8">
        <v>65</v>
      </c>
      <c r="O4" s="9">
        <v>127</v>
      </c>
      <c r="P4" s="9">
        <v>72</v>
      </c>
      <c r="Q4" s="9">
        <v>122</v>
      </c>
      <c r="R4" s="9">
        <v>70</v>
      </c>
      <c r="S4" s="9">
        <v>124</v>
      </c>
      <c r="T4" s="9">
        <v>67</v>
      </c>
      <c r="U4" s="11">
        <v>125</v>
      </c>
      <c r="V4" s="30">
        <v>315</v>
      </c>
      <c r="X4" s="86">
        <v>3</v>
      </c>
      <c r="Y4" s="86">
        <v>8</v>
      </c>
      <c r="Z4" s="86">
        <v>3</v>
      </c>
    </row>
    <row r="5" spans="1:26" x14ac:dyDescent="0.15">
      <c r="A5" s="1" t="s">
        <v>158</v>
      </c>
      <c r="B5" s="29">
        <v>275</v>
      </c>
      <c r="C5" s="8">
        <v>64</v>
      </c>
      <c r="D5" s="9">
        <v>2</v>
      </c>
      <c r="E5" s="9">
        <v>57</v>
      </c>
      <c r="F5" s="9">
        <v>7</v>
      </c>
      <c r="G5" s="9">
        <v>59</v>
      </c>
      <c r="H5" s="9">
        <v>5</v>
      </c>
      <c r="I5" s="9">
        <v>62</v>
      </c>
      <c r="J5" s="11">
        <v>4</v>
      </c>
      <c r="K5" s="9">
        <v>290</v>
      </c>
      <c r="L5" s="10">
        <v>424</v>
      </c>
      <c r="M5" s="9">
        <v>301</v>
      </c>
      <c r="N5" s="8">
        <v>128</v>
      </c>
      <c r="O5" s="9">
        <v>66</v>
      </c>
      <c r="P5" s="9">
        <v>121</v>
      </c>
      <c r="Q5" s="9">
        <v>71</v>
      </c>
      <c r="R5" s="9">
        <v>123</v>
      </c>
      <c r="S5" s="9">
        <v>69</v>
      </c>
      <c r="T5" s="9">
        <v>126</v>
      </c>
      <c r="U5" s="11">
        <v>68</v>
      </c>
      <c r="V5" s="30">
        <v>316</v>
      </c>
      <c r="X5" s="86">
        <v>4</v>
      </c>
      <c r="Y5" s="86">
        <v>9</v>
      </c>
      <c r="Z5" s="86">
        <v>4</v>
      </c>
    </row>
    <row r="6" spans="1:26" x14ac:dyDescent="0.15">
      <c r="A6" s="1" t="s">
        <v>159</v>
      </c>
      <c r="B6" s="29">
        <v>274</v>
      </c>
      <c r="C6" s="8">
        <v>49</v>
      </c>
      <c r="D6" s="9">
        <v>15</v>
      </c>
      <c r="E6" s="9">
        <v>56</v>
      </c>
      <c r="F6" s="9">
        <v>10</v>
      </c>
      <c r="G6" s="9">
        <v>54</v>
      </c>
      <c r="H6" s="9">
        <v>12</v>
      </c>
      <c r="I6" s="9">
        <v>51</v>
      </c>
      <c r="J6" s="11">
        <v>13</v>
      </c>
      <c r="K6" s="9">
        <v>291</v>
      </c>
      <c r="L6" s="10">
        <v>425</v>
      </c>
      <c r="M6" s="9">
        <v>300</v>
      </c>
      <c r="N6" s="8">
        <v>113</v>
      </c>
      <c r="O6" s="9">
        <v>79</v>
      </c>
      <c r="P6" s="9">
        <v>120</v>
      </c>
      <c r="Q6" s="9">
        <v>74</v>
      </c>
      <c r="R6" s="9">
        <v>118</v>
      </c>
      <c r="S6" s="9">
        <v>76</v>
      </c>
      <c r="T6" s="9">
        <v>115</v>
      </c>
      <c r="U6" s="11">
        <v>77</v>
      </c>
      <c r="V6" s="30">
        <v>317</v>
      </c>
      <c r="X6" s="86">
        <v>5</v>
      </c>
      <c r="Y6" s="86">
        <v>7</v>
      </c>
      <c r="Z6" s="86">
        <v>4</v>
      </c>
    </row>
    <row r="7" spans="1:26" x14ac:dyDescent="0.15">
      <c r="A7" s="1" t="s">
        <v>160</v>
      </c>
      <c r="B7" s="29">
        <v>273</v>
      </c>
      <c r="C7" s="8">
        <v>48</v>
      </c>
      <c r="D7" s="9">
        <v>18</v>
      </c>
      <c r="E7" s="9">
        <v>41</v>
      </c>
      <c r="F7" s="9">
        <v>23</v>
      </c>
      <c r="G7" s="9">
        <v>43</v>
      </c>
      <c r="H7" s="9">
        <v>21</v>
      </c>
      <c r="I7" s="9">
        <v>46</v>
      </c>
      <c r="J7" s="11">
        <v>20</v>
      </c>
      <c r="K7" s="9">
        <v>292</v>
      </c>
      <c r="L7" s="10">
        <v>426</v>
      </c>
      <c r="M7" s="9">
        <v>299</v>
      </c>
      <c r="N7" s="8">
        <v>112</v>
      </c>
      <c r="O7" s="9">
        <v>82</v>
      </c>
      <c r="P7" s="9">
        <v>105</v>
      </c>
      <c r="Q7" s="9">
        <v>87</v>
      </c>
      <c r="R7" s="9">
        <v>107</v>
      </c>
      <c r="S7" s="9">
        <v>85</v>
      </c>
      <c r="T7" s="9">
        <v>110</v>
      </c>
      <c r="U7" s="11">
        <v>84</v>
      </c>
      <c r="V7" s="30">
        <v>318</v>
      </c>
      <c r="X7" s="86">
        <v>6</v>
      </c>
      <c r="Y7" s="86">
        <v>6</v>
      </c>
      <c r="Z7" s="86">
        <v>3</v>
      </c>
    </row>
    <row r="8" spans="1:26" x14ac:dyDescent="0.15">
      <c r="A8" s="1" t="s">
        <v>161</v>
      </c>
      <c r="B8" s="29">
        <v>272</v>
      </c>
      <c r="C8" s="8">
        <v>33</v>
      </c>
      <c r="D8" s="9">
        <v>31</v>
      </c>
      <c r="E8" s="9">
        <v>40</v>
      </c>
      <c r="F8" s="9">
        <v>26</v>
      </c>
      <c r="G8" s="9">
        <v>38</v>
      </c>
      <c r="H8" s="9">
        <v>28</v>
      </c>
      <c r="I8" s="9">
        <v>35</v>
      </c>
      <c r="J8" s="11">
        <v>29</v>
      </c>
      <c r="K8" s="9">
        <v>293</v>
      </c>
      <c r="L8" s="10">
        <v>427</v>
      </c>
      <c r="M8" s="9">
        <v>298</v>
      </c>
      <c r="N8" s="8">
        <v>97</v>
      </c>
      <c r="O8" s="9">
        <v>95</v>
      </c>
      <c r="P8" s="9">
        <v>104</v>
      </c>
      <c r="Q8" s="9">
        <v>90</v>
      </c>
      <c r="R8" s="9">
        <v>102</v>
      </c>
      <c r="S8" s="9">
        <v>92</v>
      </c>
      <c r="T8" s="9">
        <v>99</v>
      </c>
      <c r="U8" s="11">
        <v>93</v>
      </c>
      <c r="V8" s="30">
        <v>319</v>
      </c>
      <c r="X8" s="86">
        <v>7</v>
      </c>
      <c r="Y8" s="86">
        <v>5</v>
      </c>
      <c r="Z8" s="86">
        <v>4</v>
      </c>
    </row>
    <row r="9" spans="1:26" x14ac:dyDescent="0.15">
      <c r="A9" s="1" t="s">
        <v>162</v>
      </c>
      <c r="B9" s="29">
        <v>271</v>
      </c>
      <c r="C9" s="8">
        <v>32</v>
      </c>
      <c r="D9" s="9">
        <v>34</v>
      </c>
      <c r="E9" s="9">
        <v>25</v>
      </c>
      <c r="F9" s="9">
        <v>39</v>
      </c>
      <c r="G9" s="9">
        <v>27</v>
      </c>
      <c r="H9" s="9">
        <v>37</v>
      </c>
      <c r="I9" s="9">
        <v>30</v>
      </c>
      <c r="J9" s="11">
        <v>36</v>
      </c>
      <c r="K9" s="9">
        <v>294</v>
      </c>
      <c r="L9" s="10">
        <v>428</v>
      </c>
      <c r="M9" s="9">
        <v>297</v>
      </c>
      <c r="N9" s="8">
        <v>96</v>
      </c>
      <c r="O9" s="9">
        <v>98</v>
      </c>
      <c r="P9" s="9">
        <v>89</v>
      </c>
      <c r="Q9" s="9">
        <v>103</v>
      </c>
      <c r="R9" s="9">
        <v>91</v>
      </c>
      <c r="S9" s="9">
        <v>101</v>
      </c>
      <c r="T9" s="9">
        <v>94</v>
      </c>
      <c r="U9" s="11">
        <v>100</v>
      </c>
      <c r="V9" s="30">
        <v>320</v>
      </c>
      <c r="X9" s="86">
        <v>8</v>
      </c>
      <c r="Y9" s="86">
        <v>4</v>
      </c>
      <c r="Z9" s="86">
        <v>3</v>
      </c>
    </row>
    <row r="10" spans="1:26" x14ac:dyDescent="0.15">
      <c r="A10" s="1" t="s">
        <v>163</v>
      </c>
      <c r="B10" s="29">
        <v>270</v>
      </c>
      <c r="C10" s="12">
        <v>17</v>
      </c>
      <c r="D10" s="13">
        <v>47</v>
      </c>
      <c r="E10" s="13">
        <v>24</v>
      </c>
      <c r="F10" s="13">
        <v>42</v>
      </c>
      <c r="G10" s="13">
        <v>22</v>
      </c>
      <c r="H10" s="13">
        <v>44</v>
      </c>
      <c r="I10" s="13">
        <v>19</v>
      </c>
      <c r="J10" s="15">
        <v>45</v>
      </c>
      <c r="K10" s="9">
        <v>295</v>
      </c>
      <c r="L10" s="10">
        <v>429</v>
      </c>
      <c r="M10" s="9">
        <v>296</v>
      </c>
      <c r="N10" s="12">
        <v>81</v>
      </c>
      <c r="O10" s="13">
        <v>111</v>
      </c>
      <c r="P10" s="13">
        <v>88</v>
      </c>
      <c r="Q10" s="13">
        <v>106</v>
      </c>
      <c r="R10" s="13">
        <v>86</v>
      </c>
      <c r="S10" s="13">
        <v>108</v>
      </c>
      <c r="T10" s="13">
        <v>83</v>
      </c>
      <c r="U10" s="15">
        <v>109</v>
      </c>
      <c r="V10" s="30">
        <v>321</v>
      </c>
      <c r="X10" s="86">
        <v>9</v>
      </c>
      <c r="Y10" s="86">
        <v>4</v>
      </c>
      <c r="Z10" s="86">
        <v>2</v>
      </c>
    </row>
    <row r="11" spans="1:26" x14ac:dyDescent="0.15">
      <c r="A11" s="1" t="s">
        <v>164</v>
      </c>
      <c r="B11" s="29">
        <v>269</v>
      </c>
      <c r="C11" s="9">
        <v>268</v>
      </c>
      <c r="D11" s="9">
        <v>267</v>
      </c>
      <c r="E11" s="9">
        <v>266</v>
      </c>
      <c r="F11" s="9">
        <v>265</v>
      </c>
      <c r="G11" s="9">
        <v>264</v>
      </c>
      <c r="H11" s="9">
        <v>263</v>
      </c>
      <c r="I11" s="9">
        <v>262</v>
      </c>
      <c r="J11" s="9">
        <v>261</v>
      </c>
      <c r="K11" s="9">
        <v>257</v>
      </c>
      <c r="L11" s="10">
        <v>430</v>
      </c>
      <c r="M11" s="9">
        <v>258</v>
      </c>
      <c r="N11" s="9">
        <v>330</v>
      </c>
      <c r="O11" s="9">
        <v>329</v>
      </c>
      <c r="P11" s="9">
        <v>328</v>
      </c>
      <c r="Q11" s="9">
        <v>327</v>
      </c>
      <c r="R11" s="9">
        <v>326</v>
      </c>
      <c r="S11" s="9">
        <v>325</v>
      </c>
      <c r="T11" s="9">
        <v>324</v>
      </c>
      <c r="U11" s="9">
        <v>323</v>
      </c>
      <c r="V11" s="30">
        <v>322</v>
      </c>
      <c r="X11" s="86">
        <v>10</v>
      </c>
      <c r="Y11" s="86">
        <v>5</v>
      </c>
      <c r="Z11" s="86">
        <v>5</v>
      </c>
    </row>
    <row r="12" spans="1:26" x14ac:dyDescent="0.15">
      <c r="A12" s="1" t="s">
        <v>165</v>
      </c>
      <c r="B12" s="60">
        <v>401</v>
      </c>
      <c r="C12" s="16">
        <v>402</v>
      </c>
      <c r="D12" s="16">
        <v>403</v>
      </c>
      <c r="E12" s="16">
        <v>404</v>
      </c>
      <c r="F12" s="16">
        <v>405</v>
      </c>
      <c r="G12" s="16">
        <v>406</v>
      </c>
      <c r="H12" s="16">
        <v>407</v>
      </c>
      <c r="I12" s="16">
        <v>408</v>
      </c>
      <c r="J12" s="16">
        <v>409</v>
      </c>
      <c r="K12" s="16">
        <v>410</v>
      </c>
      <c r="L12" s="17">
        <v>441</v>
      </c>
      <c r="M12" s="16">
        <v>420</v>
      </c>
      <c r="N12" s="16">
        <v>419</v>
      </c>
      <c r="O12" s="16">
        <v>418</v>
      </c>
      <c r="P12" s="16">
        <v>417</v>
      </c>
      <c r="Q12" s="16">
        <v>416</v>
      </c>
      <c r="R12" s="16">
        <v>415</v>
      </c>
      <c r="S12" s="16">
        <v>414</v>
      </c>
      <c r="T12" s="16">
        <v>413</v>
      </c>
      <c r="U12" s="16">
        <v>412</v>
      </c>
      <c r="V12" s="61">
        <v>411</v>
      </c>
      <c r="X12" s="86">
        <v>11</v>
      </c>
      <c r="Y12" s="86">
        <v>6</v>
      </c>
      <c r="Z12" s="86">
        <v>2</v>
      </c>
    </row>
    <row r="13" spans="1:26" x14ac:dyDescent="0.15">
      <c r="A13" s="1" t="s">
        <v>166</v>
      </c>
      <c r="B13" s="29">
        <v>339</v>
      </c>
      <c r="C13" s="9">
        <v>338</v>
      </c>
      <c r="D13" s="9">
        <v>337</v>
      </c>
      <c r="E13" s="9">
        <v>336</v>
      </c>
      <c r="F13" s="9">
        <v>335</v>
      </c>
      <c r="G13" s="9">
        <v>334</v>
      </c>
      <c r="H13" s="9">
        <v>333</v>
      </c>
      <c r="I13" s="9">
        <v>332</v>
      </c>
      <c r="J13" s="9">
        <v>331</v>
      </c>
      <c r="K13" s="9">
        <v>259</v>
      </c>
      <c r="L13" s="10">
        <v>440</v>
      </c>
      <c r="M13" s="9">
        <v>260</v>
      </c>
      <c r="N13" s="9">
        <v>400</v>
      </c>
      <c r="O13" s="9">
        <v>399</v>
      </c>
      <c r="P13" s="9">
        <v>398</v>
      </c>
      <c r="Q13" s="9">
        <v>397</v>
      </c>
      <c r="R13" s="9">
        <v>396</v>
      </c>
      <c r="S13" s="9">
        <v>395</v>
      </c>
      <c r="T13" s="9">
        <v>394</v>
      </c>
      <c r="U13" s="9">
        <v>393</v>
      </c>
      <c r="V13" s="30">
        <v>392</v>
      </c>
      <c r="X13" s="86">
        <v>12</v>
      </c>
      <c r="Y13" s="86">
        <v>7</v>
      </c>
      <c r="Z13" s="86">
        <v>5</v>
      </c>
    </row>
    <row r="14" spans="1:26" x14ac:dyDescent="0.15">
      <c r="A14" s="1" t="s">
        <v>167</v>
      </c>
      <c r="B14" s="29">
        <v>340</v>
      </c>
      <c r="C14" s="4">
        <v>144</v>
      </c>
      <c r="D14" s="5">
        <v>178</v>
      </c>
      <c r="E14" s="5">
        <v>137</v>
      </c>
      <c r="F14" s="5">
        <v>183</v>
      </c>
      <c r="G14" s="5">
        <v>139</v>
      </c>
      <c r="H14" s="5">
        <v>181</v>
      </c>
      <c r="I14" s="5">
        <v>142</v>
      </c>
      <c r="J14" s="7">
        <v>180</v>
      </c>
      <c r="K14" s="9">
        <v>365</v>
      </c>
      <c r="L14" s="10">
        <v>439</v>
      </c>
      <c r="M14" s="9">
        <v>366</v>
      </c>
      <c r="N14" s="4">
        <v>208</v>
      </c>
      <c r="O14" s="5">
        <v>242</v>
      </c>
      <c r="P14" s="5">
        <v>201</v>
      </c>
      <c r="Q14" s="5">
        <v>247</v>
      </c>
      <c r="R14" s="5">
        <v>203</v>
      </c>
      <c r="S14" s="5">
        <v>245</v>
      </c>
      <c r="T14" s="5">
        <v>206</v>
      </c>
      <c r="U14" s="7">
        <v>244</v>
      </c>
      <c r="V14" s="30">
        <v>391</v>
      </c>
      <c r="X14" s="86">
        <v>13</v>
      </c>
      <c r="Y14" s="86">
        <v>9</v>
      </c>
      <c r="Z14" s="86">
        <v>5</v>
      </c>
    </row>
    <row r="15" spans="1:26" x14ac:dyDescent="0.15">
      <c r="A15" s="1" t="s">
        <v>168</v>
      </c>
      <c r="B15" s="29">
        <v>341</v>
      </c>
      <c r="C15" s="8">
        <v>129</v>
      </c>
      <c r="D15" s="9">
        <v>191</v>
      </c>
      <c r="E15" s="9">
        <v>136</v>
      </c>
      <c r="F15" s="9">
        <v>186</v>
      </c>
      <c r="G15" s="9">
        <v>134</v>
      </c>
      <c r="H15" s="9">
        <v>188</v>
      </c>
      <c r="I15" s="9">
        <v>131</v>
      </c>
      <c r="J15" s="11">
        <v>189</v>
      </c>
      <c r="K15" s="9">
        <v>364</v>
      </c>
      <c r="L15" s="10">
        <v>438</v>
      </c>
      <c r="M15" s="9">
        <v>367</v>
      </c>
      <c r="N15" s="8">
        <v>193</v>
      </c>
      <c r="O15" s="9">
        <v>255</v>
      </c>
      <c r="P15" s="9">
        <v>200</v>
      </c>
      <c r="Q15" s="9">
        <v>250</v>
      </c>
      <c r="R15" s="9">
        <v>198</v>
      </c>
      <c r="S15" s="9">
        <v>252</v>
      </c>
      <c r="T15" s="9">
        <v>195</v>
      </c>
      <c r="U15" s="11">
        <v>253</v>
      </c>
      <c r="V15" s="30">
        <v>390</v>
      </c>
      <c r="X15" s="86">
        <v>14</v>
      </c>
      <c r="Y15" s="86">
        <v>8</v>
      </c>
      <c r="Z15" s="86">
        <v>2</v>
      </c>
    </row>
    <row r="16" spans="1:26" x14ac:dyDescent="0.15">
      <c r="A16" s="1" t="s">
        <v>169</v>
      </c>
      <c r="B16" s="29">
        <v>342</v>
      </c>
      <c r="C16" s="8">
        <v>192</v>
      </c>
      <c r="D16" s="9">
        <v>130</v>
      </c>
      <c r="E16" s="9">
        <v>185</v>
      </c>
      <c r="F16" s="9">
        <v>135</v>
      </c>
      <c r="G16" s="9">
        <v>187</v>
      </c>
      <c r="H16" s="9">
        <v>133</v>
      </c>
      <c r="I16" s="9">
        <v>190</v>
      </c>
      <c r="J16" s="11">
        <v>132</v>
      </c>
      <c r="K16" s="9">
        <v>363</v>
      </c>
      <c r="L16" s="10">
        <v>437</v>
      </c>
      <c r="M16" s="9">
        <v>368</v>
      </c>
      <c r="N16" s="8">
        <v>256</v>
      </c>
      <c r="O16" s="9">
        <v>194</v>
      </c>
      <c r="P16" s="9">
        <v>249</v>
      </c>
      <c r="Q16" s="9">
        <v>199</v>
      </c>
      <c r="R16" s="9">
        <v>251</v>
      </c>
      <c r="S16" s="9">
        <v>197</v>
      </c>
      <c r="T16" s="9">
        <v>254</v>
      </c>
      <c r="U16" s="11">
        <v>196</v>
      </c>
      <c r="V16" s="30">
        <v>389</v>
      </c>
      <c r="X16" s="86">
        <v>15</v>
      </c>
      <c r="Y16" s="86">
        <v>3</v>
      </c>
      <c r="Z16" s="86">
        <v>5</v>
      </c>
    </row>
    <row r="17" spans="1:26" x14ac:dyDescent="0.15">
      <c r="A17" s="1" t="s">
        <v>170</v>
      </c>
      <c r="B17" s="29">
        <v>343</v>
      </c>
      <c r="C17" s="8">
        <v>177</v>
      </c>
      <c r="D17" s="9">
        <v>143</v>
      </c>
      <c r="E17" s="9">
        <v>184</v>
      </c>
      <c r="F17" s="9">
        <v>138</v>
      </c>
      <c r="G17" s="9">
        <v>182</v>
      </c>
      <c r="H17" s="9">
        <v>140</v>
      </c>
      <c r="I17" s="9">
        <v>179</v>
      </c>
      <c r="J17" s="11">
        <v>141</v>
      </c>
      <c r="K17" s="9">
        <v>362</v>
      </c>
      <c r="L17" s="10">
        <v>436</v>
      </c>
      <c r="M17" s="9">
        <v>369</v>
      </c>
      <c r="N17" s="8">
        <v>241</v>
      </c>
      <c r="O17" s="9">
        <v>207</v>
      </c>
      <c r="P17" s="9">
        <v>248</v>
      </c>
      <c r="Q17" s="9">
        <v>202</v>
      </c>
      <c r="R17" s="9">
        <v>246</v>
      </c>
      <c r="S17" s="9">
        <v>204</v>
      </c>
      <c r="T17" s="9">
        <v>243</v>
      </c>
      <c r="U17" s="11">
        <v>205</v>
      </c>
      <c r="V17" s="30">
        <v>388</v>
      </c>
      <c r="X17" s="86">
        <v>16</v>
      </c>
      <c r="Y17" s="86">
        <v>2</v>
      </c>
      <c r="Z17" s="86">
        <v>2</v>
      </c>
    </row>
    <row r="18" spans="1:26" x14ac:dyDescent="0.15">
      <c r="A18" s="1" t="s">
        <v>171</v>
      </c>
      <c r="B18" s="29">
        <v>344</v>
      </c>
      <c r="C18" s="8">
        <v>176</v>
      </c>
      <c r="D18" s="9">
        <v>146</v>
      </c>
      <c r="E18" s="9">
        <v>169</v>
      </c>
      <c r="F18" s="9">
        <v>151</v>
      </c>
      <c r="G18" s="9">
        <v>171</v>
      </c>
      <c r="H18" s="9">
        <v>149</v>
      </c>
      <c r="I18" s="9">
        <v>174</v>
      </c>
      <c r="J18" s="11">
        <v>148</v>
      </c>
      <c r="K18" s="9">
        <v>361</v>
      </c>
      <c r="L18" s="10">
        <v>435</v>
      </c>
      <c r="M18" s="9">
        <v>370</v>
      </c>
      <c r="N18" s="8">
        <v>240</v>
      </c>
      <c r="O18" s="9">
        <v>210</v>
      </c>
      <c r="P18" s="9">
        <v>233</v>
      </c>
      <c r="Q18" s="9">
        <v>215</v>
      </c>
      <c r="R18" s="9">
        <v>235</v>
      </c>
      <c r="S18" s="9">
        <v>213</v>
      </c>
      <c r="T18" s="9">
        <v>238</v>
      </c>
      <c r="U18" s="11">
        <v>212</v>
      </c>
      <c r="V18" s="30">
        <v>387</v>
      </c>
      <c r="X18" s="86">
        <v>17</v>
      </c>
      <c r="Y18" s="86">
        <v>2</v>
      </c>
      <c r="Z18" s="86">
        <v>9</v>
      </c>
    </row>
    <row r="19" spans="1:26" x14ac:dyDescent="0.15">
      <c r="A19" s="1" t="s">
        <v>172</v>
      </c>
      <c r="B19" s="29">
        <v>345</v>
      </c>
      <c r="C19" s="8">
        <v>161</v>
      </c>
      <c r="D19" s="9">
        <v>159</v>
      </c>
      <c r="E19" s="9">
        <v>168</v>
      </c>
      <c r="F19" s="9">
        <v>154</v>
      </c>
      <c r="G19" s="9">
        <v>166</v>
      </c>
      <c r="H19" s="9">
        <v>156</v>
      </c>
      <c r="I19" s="9">
        <v>163</v>
      </c>
      <c r="J19" s="11">
        <v>157</v>
      </c>
      <c r="K19" s="9">
        <v>360</v>
      </c>
      <c r="L19" s="10">
        <v>434</v>
      </c>
      <c r="M19" s="9">
        <v>371</v>
      </c>
      <c r="N19" s="8">
        <v>225</v>
      </c>
      <c r="O19" s="9">
        <v>223</v>
      </c>
      <c r="P19" s="9">
        <v>232</v>
      </c>
      <c r="Q19" s="9">
        <v>218</v>
      </c>
      <c r="R19" s="9">
        <v>230</v>
      </c>
      <c r="S19" s="9">
        <v>220</v>
      </c>
      <c r="T19" s="9">
        <v>227</v>
      </c>
      <c r="U19" s="11">
        <v>221</v>
      </c>
      <c r="V19" s="30">
        <v>386</v>
      </c>
      <c r="X19" s="86">
        <v>18</v>
      </c>
      <c r="Y19" s="86">
        <v>3</v>
      </c>
      <c r="Z19" s="86">
        <v>6</v>
      </c>
    </row>
    <row r="20" spans="1:26" x14ac:dyDescent="0.15">
      <c r="A20" s="1" t="s">
        <v>173</v>
      </c>
      <c r="B20" s="29">
        <v>346</v>
      </c>
      <c r="C20" s="8">
        <v>160</v>
      </c>
      <c r="D20" s="9">
        <v>162</v>
      </c>
      <c r="E20" s="9">
        <v>153</v>
      </c>
      <c r="F20" s="9">
        <v>167</v>
      </c>
      <c r="G20" s="9">
        <v>155</v>
      </c>
      <c r="H20" s="9">
        <v>165</v>
      </c>
      <c r="I20" s="9">
        <v>158</v>
      </c>
      <c r="J20" s="11">
        <v>164</v>
      </c>
      <c r="K20" s="9">
        <v>359</v>
      </c>
      <c r="L20" s="10">
        <v>433</v>
      </c>
      <c r="M20" s="9">
        <v>372</v>
      </c>
      <c r="N20" s="8">
        <v>224</v>
      </c>
      <c r="O20" s="9">
        <v>226</v>
      </c>
      <c r="P20" s="9">
        <v>217</v>
      </c>
      <c r="Q20" s="9">
        <v>231</v>
      </c>
      <c r="R20" s="9">
        <v>219</v>
      </c>
      <c r="S20" s="9">
        <v>229</v>
      </c>
      <c r="T20" s="9">
        <v>222</v>
      </c>
      <c r="U20" s="11">
        <v>228</v>
      </c>
      <c r="V20" s="30">
        <v>385</v>
      </c>
      <c r="X20" s="86">
        <v>19</v>
      </c>
      <c r="Y20" s="86">
        <v>8</v>
      </c>
      <c r="Z20" s="86">
        <v>9</v>
      </c>
    </row>
    <row r="21" spans="1:26" x14ac:dyDescent="0.15">
      <c r="A21" s="1" t="s">
        <v>174</v>
      </c>
      <c r="B21" s="29">
        <v>347</v>
      </c>
      <c r="C21" s="12">
        <v>145</v>
      </c>
      <c r="D21" s="13">
        <v>175</v>
      </c>
      <c r="E21" s="13">
        <v>152</v>
      </c>
      <c r="F21" s="13">
        <v>170</v>
      </c>
      <c r="G21" s="13">
        <v>150</v>
      </c>
      <c r="H21" s="13">
        <v>172</v>
      </c>
      <c r="I21" s="13">
        <v>147</v>
      </c>
      <c r="J21" s="15">
        <v>173</v>
      </c>
      <c r="K21" s="9">
        <v>358</v>
      </c>
      <c r="L21" s="10">
        <v>432</v>
      </c>
      <c r="M21" s="9">
        <v>373</v>
      </c>
      <c r="N21" s="12">
        <v>209</v>
      </c>
      <c r="O21" s="13">
        <v>239</v>
      </c>
      <c r="P21" s="13">
        <v>216</v>
      </c>
      <c r="Q21" s="13">
        <v>234</v>
      </c>
      <c r="R21" s="13">
        <v>214</v>
      </c>
      <c r="S21" s="13">
        <v>236</v>
      </c>
      <c r="T21" s="13">
        <v>211</v>
      </c>
      <c r="U21" s="15">
        <v>237</v>
      </c>
      <c r="V21" s="30">
        <v>384</v>
      </c>
      <c r="X21" s="86">
        <v>20</v>
      </c>
      <c r="Y21" s="86">
        <v>9</v>
      </c>
      <c r="Z21" s="86">
        <v>6</v>
      </c>
    </row>
    <row r="22" spans="1:26" ht="14.25" thickBot="1" x14ac:dyDescent="0.2">
      <c r="A22" s="1" t="s">
        <v>175</v>
      </c>
      <c r="B22" s="31">
        <v>348</v>
      </c>
      <c r="C22" s="32">
        <v>349</v>
      </c>
      <c r="D22" s="32">
        <v>350</v>
      </c>
      <c r="E22" s="32">
        <v>351</v>
      </c>
      <c r="F22" s="32">
        <v>352</v>
      </c>
      <c r="G22" s="32">
        <v>353</v>
      </c>
      <c r="H22" s="32">
        <v>354</v>
      </c>
      <c r="I22" s="32">
        <v>355</v>
      </c>
      <c r="J22" s="32">
        <v>356</v>
      </c>
      <c r="K22" s="32">
        <v>357</v>
      </c>
      <c r="L22" s="62">
        <v>431</v>
      </c>
      <c r="M22" s="32">
        <v>374</v>
      </c>
      <c r="N22" s="32">
        <v>375</v>
      </c>
      <c r="O22" s="32">
        <v>376</v>
      </c>
      <c r="P22" s="32">
        <v>377</v>
      </c>
      <c r="Q22" s="32">
        <v>378</v>
      </c>
      <c r="R22" s="32">
        <v>379</v>
      </c>
      <c r="S22" s="32">
        <v>380</v>
      </c>
      <c r="T22" s="32">
        <v>381</v>
      </c>
      <c r="U22" s="32">
        <v>382</v>
      </c>
      <c r="V22" s="33">
        <v>383</v>
      </c>
      <c r="X22" s="86">
        <v>21</v>
      </c>
      <c r="Y22" s="86">
        <v>7</v>
      </c>
      <c r="Z22" s="86">
        <v>6</v>
      </c>
    </row>
    <row r="23" spans="1:26" x14ac:dyDescent="0.15">
      <c r="A23" s="1" t="s">
        <v>177</v>
      </c>
      <c r="X23" s="86">
        <v>22</v>
      </c>
      <c r="Y23" s="86">
        <v>6</v>
      </c>
      <c r="Z23" s="86">
        <v>9</v>
      </c>
    </row>
    <row r="24" spans="1:26" x14ac:dyDescent="0.15">
      <c r="A24" s="1">
        <v>260</v>
      </c>
      <c r="B24" t="s">
        <v>13</v>
      </c>
      <c r="C24" t="s">
        <v>14</v>
      </c>
      <c r="X24" s="86">
        <v>23</v>
      </c>
      <c r="Y24" s="86">
        <v>5</v>
      </c>
      <c r="Z24" s="86">
        <v>6</v>
      </c>
    </row>
    <row r="25" spans="1:26" x14ac:dyDescent="0.15">
      <c r="A25" s="1" t="s">
        <v>15</v>
      </c>
      <c r="B25" s="88">
        <f>VLOOKUP(A24,$X$2:$Z$261,2)</f>
        <v>12</v>
      </c>
      <c r="C25" s="88">
        <f>VLOOKUP(A24,$X$2:$Z$261,3)</f>
        <v>12</v>
      </c>
      <c r="X25" s="86">
        <v>24</v>
      </c>
      <c r="Y25" s="86">
        <v>4</v>
      </c>
      <c r="Z25" s="86">
        <v>9</v>
      </c>
    </row>
    <row r="26" spans="1:26" x14ac:dyDescent="0.15">
      <c r="X26" s="86">
        <v>25</v>
      </c>
      <c r="Y26" s="86">
        <v>4</v>
      </c>
      <c r="Z26" s="86">
        <v>8</v>
      </c>
    </row>
    <row r="27" spans="1:26" x14ac:dyDescent="0.15">
      <c r="X27" s="86">
        <v>26</v>
      </c>
      <c r="Y27" s="86">
        <v>5</v>
      </c>
      <c r="Z27" s="86">
        <v>7</v>
      </c>
    </row>
    <row r="28" spans="1:26" x14ac:dyDescent="0.15">
      <c r="A28" s="3" t="s">
        <v>8</v>
      </c>
      <c r="B28" s="86"/>
      <c r="C28">
        <f>INDEX($B$2:$V$22,Calendar!$C$34,Calendar!$B$34)</f>
        <v>276</v>
      </c>
      <c r="X28" s="86">
        <v>27</v>
      </c>
      <c r="Y28" s="86">
        <v>6</v>
      </c>
      <c r="Z28" s="86">
        <v>8</v>
      </c>
    </row>
    <row r="29" spans="1:26" x14ac:dyDescent="0.15">
      <c r="A29" s="3" t="s">
        <v>15</v>
      </c>
      <c r="C29">
        <f>INDEX($B$2:$V$22,Space!$C$25,Space!$B$25)</f>
        <v>260</v>
      </c>
      <c r="X29" s="86">
        <v>28</v>
      </c>
      <c r="Y29" s="86">
        <v>7</v>
      </c>
      <c r="Z29" s="86">
        <v>7</v>
      </c>
    </row>
    <row r="30" spans="1:26" x14ac:dyDescent="0.15">
      <c r="A30" s="3" t="s">
        <v>176</v>
      </c>
      <c r="C30">
        <f>INDEX($B$2:$V$22,Syncro!$C$25,Syncro!$B$25)</f>
        <v>379</v>
      </c>
      <c r="X30" s="86">
        <v>29</v>
      </c>
      <c r="Y30" s="86">
        <v>9</v>
      </c>
      <c r="Z30" s="86">
        <v>7</v>
      </c>
    </row>
    <row r="31" spans="1:26" x14ac:dyDescent="0.15">
      <c r="X31" s="86">
        <v>30</v>
      </c>
      <c r="Y31" s="86">
        <v>8</v>
      </c>
      <c r="Z31" s="86">
        <v>8</v>
      </c>
    </row>
    <row r="32" spans="1:26" x14ac:dyDescent="0.15">
      <c r="X32" s="86">
        <v>31</v>
      </c>
      <c r="Y32" s="86">
        <v>3</v>
      </c>
      <c r="Z32" s="86">
        <v>7</v>
      </c>
    </row>
    <row r="33" spans="24:26" x14ac:dyDescent="0.15">
      <c r="X33" s="86">
        <v>32</v>
      </c>
      <c r="Y33" s="86">
        <v>2</v>
      </c>
      <c r="Z33" s="86">
        <v>8</v>
      </c>
    </row>
    <row r="34" spans="24:26" x14ac:dyDescent="0.15">
      <c r="X34" s="86">
        <v>33</v>
      </c>
      <c r="Y34" s="86">
        <v>2</v>
      </c>
      <c r="Z34" s="86">
        <v>7</v>
      </c>
    </row>
    <row r="35" spans="24:26" x14ac:dyDescent="0.15">
      <c r="X35" s="86">
        <v>34</v>
      </c>
      <c r="Y35" s="86">
        <v>3</v>
      </c>
      <c r="Z35" s="86">
        <v>8</v>
      </c>
    </row>
    <row r="36" spans="24:26" x14ac:dyDescent="0.15">
      <c r="X36" s="86">
        <v>35</v>
      </c>
      <c r="Y36" s="86">
        <v>8</v>
      </c>
      <c r="Z36" s="86">
        <v>7</v>
      </c>
    </row>
    <row r="37" spans="24:26" x14ac:dyDescent="0.15">
      <c r="X37" s="86">
        <v>36</v>
      </c>
      <c r="Y37" s="86">
        <v>9</v>
      </c>
      <c r="Z37" s="86">
        <v>8</v>
      </c>
    </row>
    <row r="38" spans="24:26" x14ac:dyDescent="0.15">
      <c r="X38" s="86">
        <v>37</v>
      </c>
      <c r="Y38" s="86">
        <v>7</v>
      </c>
      <c r="Z38" s="86">
        <v>8</v>
      </c>
    </row>
    <row r="39" spans="24:26" x14ac:dyDescent="0.15">
      <c r="X39" s="86">
        <v>38</v>
      </c>
      <c r="Y39" s="86">
        <v>6</v>
      </c>
      <c r="Z39" s="86">
        <v>7</v>
      </c>
    </row>
    <row r="40" spans="24:26" x14ac:dyDescent="0.15">
      <c r="X40" s="86">
        <v>39</v>
      </c>
      <c r="Y40" s="86">
        <v>5</v>
      </c>
      <c r="Z40" s="86">
        <v>8</v>
      </c>
    </row>
    <row r="41" spans="24:26" x14ac:dyDescent="0.15">
      <c r="X41" s="86">
        <v>40</v>
      </c>
      <c r="Y41" s="86">
        <v>4</v>
      </c>
      <c r="Z41" s="86">
        <v>7</v>
      </c>
    </row>
    <row r="42" spans="24:26" x14ac:dyDescent="0.15">
      <c r="X42" s="86">
        <v>41</v>
      </c>
      <c r="Y42" s="86">
        <v>4</v>
      </c>
      <c r="Z42" s="86">
        <v>6</v>
      </c>
    </row>
    <row r="43" spans="24:26" x14ac:dyDescent="0.15">
      <c r="X43" s="86">
        <v>42</v>
      </c>
      <c r="Y43" s="86">
        <v>5</v>
      </c>
      <c r="Z43" s="86">
        <v>9</v>
      </c>
    </row>
    <row r="44" spans="24:26" x14ac:dyDescent="0.15">
      <c r="X44" s="86">
        <v>43</v>
      </c>
      <c r="Y44" s="86">
        <v>6</v>
      </c>
      <c r="Z44" s="86">
        <v>6</v>
      </c>
    </row>
    <row r="45" spans="24:26" x14ac:dyDescent="0.15">
      <c r="X45" s="86">
        <v>44</v>
      </c>
      <c r="Y45" s="86">
        <v>7</v>
      </c>
      <c r="Z45" s="86">
        <v>9</v>
      </c>
    </row>
    <row r="46" spans="24:26" x14ac:dyDescent="0.15">
      <c r="X46" s="86">
        <v>45</v>
      </c>
      <c r="Y46" s="86">
        <v>9</v>
      </c>
      <c r="Z46" s="86">
        <v>9</v>
      </c>
    </row>
    <row r="47" spans="24:26" x14ac:dyDescent="0.15">
      <c r="X47" s="86">
        <v>46</v>
      </c>
      <c r="Y47" s="86">
        <v>8</v>
      </c>
      <c r="Z47" s="86">
        <v>6</v>
      </c>
    </row>
    <row r="48" spans="24:26" x14ac:dyDescent="0.15">
      <c r="X48" s="86">
        <v>47</v>
      </c>
      <c r="Y48" s="86">
        <v>3</v>
      </c>
      <c r="Z48" s="86">
        <v>9</v>
      </c>
    </row>
    <row r="49" spans="24:26" x14ac:dyDescent="0.15">
      <c r="X49" s="86">
        <v>48</v>
      </c>
      <c r="Y49" s="86">
        <v>2</v>
      </c>
      <c r="Z49" s="86">
        <v>6</v>
      </c>
    </row>
    <row r="50" spans="24:26" x14ac:dyDescent="0.15">
      <c r="X50" s="86">
        <v>49</v>
      </c>
      <c r="Y50" s="86">
        <v>2</v>
      </c>
      <c r="Z50" s="86">
        <v>5</v>
      </c>
    </row>
    <row r="51" spans="24:26" x14ac:dyDescent="0.15">
      <c r="X51" s="86">
        <v>50</v>
      </c>
      <c r="Y51" s="86">
        <v>3</v>
      </c>
      <c r="Z51" s="86">
        <v>2</v>
      </c>
    </row>
    <row r="52" spans="24:26" x14ac:dyDescent="0.15">
      <c r="X52" s="86">
        <v>51</v>
      </c>
      <c r="Y52" s="86">
        <v>8</v>
      </c>
      <c r="Z52" s="86">
        <v>5</v>
      </c>
    </row>
    <row r="53" spans="24:26" x14ac:dyDescent="0.15">
      <c r="X53" s="86">
        <v>52</v>
      </c>
      <c r="Y53" s="86">
        <v>9</v>
      </c>
      <c r="Z53" s="86">
        <v>2</v>
      </c>
    </row>
    <row r="54" spans="24:26" x14ac:dyDescent="0.15">
      <c r="X54" s="86">
        <v>53</v>
      </c>
      <c r="Y54" s="86">
        <v>7</v>
      </c>
      <c r="Z54" s="86">
        <v>2</v>
      </c>
    </row>
    <row r="55" spans="24:26" x14ac:dyDescent="0.15">
      <c r="X55" s="86">
        <v>54</v>
      </c>
      <c r="Y55" s="86">
        <v>6</v>
      </c>
      <c r="Z55" s="86">
        <v>5</v>
      </c>
    </row>
    <row r="56" spans="24:26" x14ac:dyDescent="0.15">
      <c r="X56" s="86">
        <v>55</v>
      </c>
      <c r="Y56" s="86">
        <v>5</v>
      </c>
      <c r="Z56" s="86">
        <v>2</v>
      </c>
    </row>
    <row r="57" spans="24:26" x14ac:dyDescent="0.15">
      <c r="X57" s="86">
        <v>56</v>
      </c>
      <c r="Y57" s="86">
        <v>4</v>
      </c>
      <c r="Z57" s="86">
        <v>5</v>
      </c>
    </row>
    <row r="58" spans="24:26" x14ac:dyDescent="0.15">
      <c r="X58" s="86">
        <v>57</v>
      </c>
      <c r="Y58" s="86">
        <v>4</v>
      </c>
      <c r="Z58" s="86">
        <v>4</v>
      </c>
    </row>
    <row r="59" spans="24:26" x14ac:dyDescent="0.15">
      <c r="X59" s="86">
        <v>58</v>
      </c>
      <c r="Y59" s="86">
        <v>5</v>
      </c>
      <c r="Z59" s="86">
        <v>3</v>
      </c>
    </row>
    <row r="60" spans="24:26" x14ac:dyDescent="0.15">
      <c r="X60" s="86">
        <v>59</v>
      </c>
      <c r="Y60" s="86">
        <v>6</v>
      </c>
      <c r="Z60" s="86">
        <v>4</v>
      </c>
    </row>
    <row r="61" spans="24:26" x14ac:dyDescent="0.15">
      <c r="X61" s="86">
        <v>60</v>
      </c>
      <c r="Y61" s="86">
        <v>7</v>
      </c>
      <c r="Z61" s="86">
        <v>3</v>
      </c>
    </row>
    <row r="62" spans="24:26" x14ac:dyDescent="0.15">
      <c r="X62" s="86">
        <v>61</v>
      </c>
      <c r="Y62" s="86">
        <v>9</v>
      </c>
      <c r="Z62" s="86">
        <v>3</v>
      </c>
    </row>
    <row r="63" spans="24:26" x14ac:dyDescent="0.15">
      <c r="X63" s="86">
        <v>62</v>
      </c>
      <c r="Y63" s="86">
        <v>8</v>
      </c>
      <c r="Z63" s="86">
        <v>4</v>
      </c>
    </row>
    <row r="64" spans="24:26" x14ac:dyDescent="0.15">
      <c r="X64" s="86">
        <v>63</v>
      </c>
      <c r="Y64" s="86">
        <v>3</v>
      </c>
      <c r="Z64" s="86">
        <v>3</v>
      </c>
    </row>
    <row r="65" spans="24:26" x14ac:dyDescent="0.15">
      <c r="X65" s="86">
        <v>64</v>
      </c>
      <c r="Y65" s="86">
        <v>2</v>
      </c>
      <c r="Z65" s="86">
        <v>4</v>
      </c>
    </row>
    <row r="66" spans="24:26" x14ac:dyDescent="0.15">
      <c r="X66" s="86">
        <v>65</v>
      </c>
      <c r="Y66">
        <f>Y2+11</f>
        <v>13</v>
      </c>
      <c r="Z66" s="86">
        <v>3</v>
      </c>
    </row>
    <row r="67" spans="24:26" x14ac:dyDescent="0.15">
      <c r="X67" s="86">
        <v>66</v>
      </c>
      <c r="Y67">
        <f t="shared" ref="Y67:Y129" si="0">Y3+11</f>
        <v>14</v>
      </c>
      <c r="Z67" s="86">
        <v>4</v>
      </c>
    </row>
    <row r="68" spans="24:26" x14ac:dyDescent="0.15">
      <c r="X68" s="86">
        <v>67</v>
      </c>
      <c r="Y68">
        <f t="shared" si="0"/>
        <v>19</v>
      </c>
      <c r="Z68" s="86">
        <v>3</v>
      </c>
    </row>
    <row r="69" spans="24:26" x14ac:dyDescent="0.15">
      <c r="X69" s="86">
        <v>68</v>
      </c>
      <c r="Y69">
        <f t="shared" si="0"/>
        <v>20</v>
      </c>
      <c r="Z69" s="86">
        <v>4</v>
      </c>
    </row>
    <row r="70" spans="24:26" x14ac:dyDescent="0.15">
      <c r="X70" s="86">
        <v>69</v>
      </c>
      <c r="Y70">
        <f t="shared" si="0"/>
        <v>18</v>
      </c>
      <c r="Z70" s="86">
        <v>4</v>
      </c>
    </row>
    <row r="71" spans="24:26" x14ac:dyDescent="0.15">
      <c r="X71" s="86">
        <v>70</v>
      </c>
      <c r="Y71">
        <f t="shared" si="0"/>
        <v>17</v>
      </c>
      <c r="Z71" s="86">
        <v>3</v>
      </c>
    </row>
    <row r="72" spans="24:26" x14ac:dyDescent="0.15">
      <c r="X72" s="86">
        <v>71</v>
      </c>
      <c r="Y72">
        <f t="shared" si="0"/>
        <v>16</v>
      </c>
      <c r="Z72" s="86">
        <v>4</v>
      </c>
    </row>
    <row r="73" spans="24:26" x14ac:dyDescent="0.15">
      <c r="X73" s="86">
        <v>72</v>
      </c>
      <c r="Y73">
        <f t="shared" si="0"/>
        <v>15</v>
      </c>
      <c r="Z73" s="86">
        <v>3</v>
      </c>
    </row>
    <row r="74" spans="24:26" x14ac:dyDescent="0.15">
      <c r="X74" s="86">
        <v>73</v>
      </c>
      <c r="Y74">
        <f t="shared" si="0"/>
        <v>15</v>
      </c>
      <c r="Z74" s="86">
        <v>2</v>
      </c>
    </row>
    <row r="75" spans="24:26" x14ac:dyDescent="0.15">
      <c r="X75" s="86">
        <v>74</v>
      </c>
      <c r="Y75">
        <f t="shared" si="0"/>
        <v>16</v>
      </c>
      <c r="Z75" s="86">
        <v>5</v>
      </c>
    </row>
    <row r="76" spans="24:26" x14ac:dyDescent="0.15">
      <c r="X76" s="86">
        <v>75</v>
      </c>
      <c r="Y76">
        <f t="shared" si="0"/>
        <v>17</v>
      </c>
      <c r="Z76" s="86">
        <v>2</v>
      </c>
    </row>
    <row r="77" spans="24:26" x14ac:dyDescent="0.15">
      <c r="X77" s="86">
        <v>76</v>
      </c>
      <c r="Y77">
        <f t="shared" si="0"/>
        <v>18</v>
      </c>
      <c r="Z77" s="86">
        <v>5</v>
      </c>
    </row>
    <row r="78" spans="24:26" x14ac:dyDescent="0.15">
      <c r="X78" s="86">
        <v>77</v>
      </c>
      <c r="Y78">
        <f t="shared" si="0"/>
        <v>20</v>
      </c>
      <c r="Z78" s="86">
        <v>5</v>
      </c>
    </row>
    <row r="79" spans="24:26" x14ac:dyDescent="0.15">
      <c r="X79" s="86">
        <v>78</v>
      </c>
      <c r="Y79">
        <f t="shared" si="0"/>
        <v>19</v>
      </c>
      <c r="Z79" s="86">
        <v>2</v>
      </c>
    </row>
    <row r="80" spans="24:26" x14ac:dyDescent="0.15">
      <c r="X80" s="86">
        <v>79</v>
      </c>
      <c r="Y80">
        <f t="shared" si="0"/>
        <v>14</v>
      </c>
      <c r="Z80" s="86">
        <v>5</v>
      </c>
    </row>
    <row r="81" spans="24:26" x14ac:dyDescent="0.15">
      <c r="X81" s="86">
        <v>80</v>
      </c>
      <c r="Y81">
        <f t="shared" si="0"/>
        <v>13</v>
      </c>
      <c r="Z81" s="86">
        <v>2</v>
      </c>
    </row>
    <row r="82" spans="24:26" x14ac:dyDescent="0.15">
      <c r="X82" s="86">
        <v>81</v>
      </c>
      <c r="Y82">
        <f t="shared" si="0"/>
        <v>13</v>
      </c>
      <c r="Z82" s="86">
        <v>9</v>
      </c>
    </row>
    <row r="83" spans="24:26" x14ac:dyDescent="0.15">
      <c r="X83" s="86">
        <v>82</v>
      </c>
      <c r="Y83">
        <f t="shared" si="0"/>
        <v>14</v>
      </c>
      <c r="Z83" s="86">
        <v>6</v>
      </c>
    </row>
    <row r="84" spans="24:26" x14ac:dyDescent="0.15">
      <c r="X84" s="86">
        <v>83</v>
      </c>
      <c r="Y84">
        <f t="shared" si="0"/>
        <v>19</v>
      </c>
      <c r="Z84" s="86">
        <v>9</v>
      </c>
    </row>
    <row r="85" spans="24:26" x14ac:dyDescent="0.15">
      <c r="X85" s="86">
        <v>84</v>
      </c>
      <c r="Y85">
        <f t="shared" si="0"/>
        <v>20</v>
      </c>
      <c r="Z85" s="86">
        <v>6</v>
      </c>
    </row>
    <row r="86" spans="24:26" x14ac:dyDescent="0.15">
      <c r="X86" s="86">
        <v>85</v>
      </c>
      <c r="Y86">
        <f t="shared" si="0"/>
        <v>18</v>
      </c>
      <c r="Z86" s="86">
        <v>6</v>
      </c>
    </row>
    <row r="87" spans="24:26" x14ac:dyDescent="0.15">
      <c r="X87" s="86">
        <v>86</v>
      </c>
      <c r="Y87">
        <f t="shared" si="0"/>
        <v>17</v>
      </c>
      <c r="Z87" s="86">
        <v>9</v>
      </c>
    </row>
    <row r="88" spans="24:26" x14ac:dyDescent="0.15">
      <c r="X88" s="86">
        <v>87</v>
      </c>
      <c r="Y88">
        <f t="shared" si="0"/>
        <v>16</v>
      </c>
      <c r="Z88" s="86">
        <v>6</v>
      </c>
    </row>
    <row r="89" spans="24:26" x14ac:dyDescent="0.15">
      <c r="X89" s="86">
        <v>88</v>
      </c>
      <c r="Y89">
        <f t="shared" si="0"/>
        <v>15</v>
      </c>
      <c r="Z89" s="86">
        <v>9</v>
      </c>
    </row>
    <row r="90" spans="24:26" x14ac:dyDescent="0.15">
      <c r="X90" s="86">
        <v>89</v>
      </c>
      <c r="Y90">
        <f t="shared" si="0"/>
        <v>15</v>
      </c>
      <c r="Z90" s="86">
        <v>8</v>
      </c>
    </row>
    <row r="91" spans="24:26" x14ac:dyDescent="0.15">
      <c r="X91" s="86">
        <v>90</v>
      </c>
      <c r="Y91">
        <f t="shared" si="0"/>
        <v>16</v>
      </c>
      <c r="Z91" s="86">
        <v>7</v>
      </c>
    </row>
    <row r="92" spans="24:26" x14ac:dyDescent="0.15">
      <c r="X92" s="86">
        <v>91</v>
      </c>
      <c r="Y92">
        <f t="shared" si="0"/>
        <v>17</v>
      </c>
      <c r="Z92" s="86">
        <v>8</v>
      </c>
    </row>
    <row r="93" spans="24:26" x14ac:dyDescent="0.15">
      <c r="X93" s="86">
        <v>92</v>
      </c>
      <c r="Y93">
        <f t="shared" si="0"/>
        <v>18</v>
      </c>
      <c r="Z93" s="86">
        <v>7</v>
      </c>
    </row>
    <row r="94" spans="24:26" x14ac:dyDescent="0.15">
      <c r="X94" s="86">
        <v>93</v>
      </c>
      <c r="Y94">
        <f t="shared" si="0"/>
        <v>20</v>
      </c>
      <c r="Z94" s="86">
        <v>7</v>
      </c>
    </row>
    <row r="95" spans="24:26" x14ac:dyDescent="0.15">
      <c r="X95" s="86">
        <v>94</v>
      </c>
      <c r="Y95">
        <f t="shared" si="0"/>
        <v>19</v>
      </c>
      <c r="Z95" s="86">
        <v>8</v>
      </c>
    </row>
    <row r="96" spans="24:26" x14ac:dyDescent="0.15">
      <c r="X96" s="86">
        <v>95</v>
      </c>
      <c r="Y96">
        <f t="shared" si="0"/>
        <v>14</v>
      </c>
      <c r="Z96" s="86">
        <v>7</v>
      </c>
    </row>
    <row r="97" spans="24:26" x14ac:dyDescent="0.15">
      <c r="X97" s="86">
        <v>96</v>
      </c>
      <c r="Y97">
        <f t="shared" si="0"/>
        <v>13</v>
      </c>
      <c r="Z97" s="86">
        <v>8</v>
      </c>
    </row>
    <row r="98" spans="24:26" x14ac:dyDescent="0.15">
      <c r="X98" s="86">
        <v>97</v>
      </c>
      <c r="Y98">
        <f t="shared" si="0"/>
        <v>13</v>
      </c>
      <c r="Z98" s="86">
        <v>7</v>
      </c>
    </row>
    <row r="99" spans="24:26" x14ac:dyDescent="0.15">
      <c r="X99" s="86">
        <v>98</v>
      </c>
      <c r="Y99">
        <f t="shared" si="0"/>
        <v>14</v>
      </c>
      <c r="Z99" s="86">
        <v>8</v>
      </c>
    </row>
    <row r="100" spans="24:26" x14ac:dyDescent="0.15">
      <c r="X100" s="86">
        <v>99</v>
      </c>
      <c r="Y100">
        <f t="shared" si="0"/>
        <v>19</v>
      </c>
      <c r="Z100" s="86">
        <v>7</v>
      </c>
    </row>
    <row r="101" spans="24:26" x14ac:dyDescent="0.15">
      <c r="X101" s="86">
        <v>100</v>
      </c>
      <c r="Y101">
        <f t="shared" si="0"/>
        <v>20</v>
      </c>
      <c r="Z101" s="86">
        <v>8</v>
      </c>
    </row>
    <row r="102" spans="24:26" x14ac:dyDescent="0.15">
      <c r="X102" s="86">
        <v>101</v>
      </c>
      <c r="Y102">
        <f t="shared" si="0"/>
        <v>18</v>
      </c>
      <c r="Z102" s="86">
        <v>8</v>
      </c>
    </row>
    <row r="103" spans="24:26" x14ac:dyDescent="0.15">
      <c r="X103" s="86">
        <v>102</v>
      </c>
      <c r="Y103">
        <f t="shared" si="0"/>
        <v>17</v>
      </c>
      <c r="Z103" s="86">
        <v>7</v>
      </c>
    </row>
    <row r="104" spans="24:26" x14ac:dyDescent="0.15">
      <c r="X104" s="86">
        <v>103</v>
      </c>
      <c r="Y104">
        <f t="shared" si="0"/>
        <v>16</v>
      </c>
      <c r="Z104" s="86">
        <v>8</v>
      </c>
    </row>
    <row r="105" spans="24:26" x14ac:dyDescent="0.15">
      <c r="X105" s="86">
        <v>104</v>
      </c>
      <c r="Y105">
        <f t="shared" si="0"/>
        <v>15</v>
      </c>
      <c r="Z105" s="86">
        <v>7</v>
      </c>
    </row>
    <row r="106" spans="24:26" x14ac:dyDescent="0.15">
      <c r="X106" s="86">
        <v>105</v>
      </c>
      <c r="Y106">
        <f t="shared" si="0"/>
        <v>15</v>
      </c>
      <c r="Z106" s="86">
        <v>6</v>
      </c>
    </row>
    <row r="107" spans="24:26" x14ac:dyDescent="0.15">
      <c r="X107" s="86">
        <v>106</v>
      </c>
      <c r="Y107">
        <f t="shared" si="0"/>
        <v>16</v>
      </c>
      <c r="Z107" s="86">
        <v>9</v>
      </c>
    </row>
    <row r="108" spans="24:26" x14ac:dyDescent="0.15">
      <c r="X108" s="86">
        <v>107</v>
      </c>
      <c r="Y108">
        <f t="shared" si="0"/>
        <v>17</v>
      </c>
      <c r="Z108" s="86">
        <v>6</v>
      </c>
    </row>
    <row r="109" spans="24:26" x14ac:dyDescent="0.15">
      <c r="X109" s="86">
        <v>108</v>
      </c>
      <c r="Y109">
        <f t="shared" si="0"/>
        <v>18</v>
      </c>
      <c r="Z109" s="86">
        <v>9</v>
      </c>
    </row>
    <row r="110" spans="24:26" x14ac:dyDescent="0.15">
      <c r="X110" s="86">
        <v>109</v>
      </c>
      <c r="Y110">
        <f t="shared" si="0"/>
        <v>20</v>
      </c>
      <c r="Z110" s="86">
        <v>9</v>
      </c>
    </row>
    <row r="111" spans="24:26" x14ac:dyDescent="0.15">
      <c r="X111" s="86">
        <v>110</v>
      </c>
      <c r="Y111">
        <f t="shared" si="0"/>
        <v>19</v>
      </c>
      <c r="Z111" s="86">
        <v>6</v>
      </c>
    </row>
    <row r="112" spans="24:26" x14ac:dyDescent="0.15">
      <c r="X112" s="86">
        <v>111</v>
      </c>
      <c r="Y112">
        <f t="shared" si="0"/>
        <v>14</v>
      </c>
      <c r="Z112" s="86">
        <v>9</v>
      </c>
    </row>
    <row r="113" spans="24:26" x14ac:dyDescent="0.15">
      <c r="X113" s="86">
        <v>112</v>
      </c>
      <c r="Y113">
        <f t="shared" si="0"/>
        <v>13</v>
      </c>
      <c r="Z113" s="86">
        <v>6</v>
      </c>
    </row>
    <row r="114" spans="24:26" x14ac:dyDescent="0.15">
      <c r="X114" s="86">
        <v>113</v>
      </c>
      <c r="Y114">
        <f t="shared" si="0"/>
        <v>13</v>
      </c>
      <c r="Z114" s="86">
        <v>5</v>
      </c>
    </row>
    <row r="115" spans="24:26" x14ac:dyDescent="0.15">
      <c r="X115" s="86">
        <v>114</v>
      </c>
      <c r="Y115">
        <f t="shared" si="0"/>
        <v>14</v>
      </c>
      <c r="Z115" s="86">
        <v>2</v>
      </c>
    </row>
    <row r="116" spans="24:26" x14ac:dyDescent="0.15">
      <c r="X116" s="86">
        <v>115</v>
      </c>
      <c r="Y116">
        <f t="shared" si="0"/>
        <v>19</v>
      </c>
      <c r="Z116" s="86">
        <v>5</v>
      </c>
    </row>
    <row r="117" spans="24:26" x14ac:dyDescent="0.15">
      <c r="X117" s="86">
        <v>116</v>
      </c>
      <c r="Y117">
        <f t="shared" si="0"/>
        <v>20</v>
      </c>
      <c r="Z117" s="86">
        <v>2</v>
      </c>
    </row>
    <row r="118" spans="24:26" x14ac:dyDescent="0.15">
      <c r="X118" s="86">
        <v>117</v>
      </c>
      <c r="Y118">
        <f t="shared" si="0"/>
        <v>18</v>
      </c>
      <c r="Z118" s="86">
        <v>2</v>
      </c>
    </row>
    <row r="119" spans="24:26" x14ac:dyDescent="0.15">
      <c r="X119" s="86">
        <v>118</v>
      </c>
      <c r="Y119">
        <f t="shared" si="0"/>
        <v>17</v>
      </c>
      <c r="Z119" s="86">
        <v>5</v>
      </c>
    </row>
    <row r="120" spans="24:26" x14ac:dyDescent="0.15">
      <c r="X120" s="86">
        <v>119</v>
      </c>
      <c r="Y120">
        <f t="shared" si="0"/>
        <v>16</v>
      </c>
      <c r="Z120" s="86">
        <v>2</v>
      </c>
    </row>
    <row r="121" spans="24:26" x14ac:dyDescent="0.15">
      <c r="X121" s="86">
        <v>120</v>
      </c>
      <c r="Y121">
        <f t="shared" si="0"/>
        <v>15</v>
      </c>
      <c r="Z121" s="86">
        <v>5</v>
      </c>
    </row>
    <row r="122" spans="24:26" x14ac:dyDescent="0.15">
      <c r="X122" s="86">
        <v>121</v>
      </c>
      <c r="Y122">
        <f t="shared" si="0"/>
        <v>15</v>
      </c>
      <c r="Z122" s="86">
        <v>4</v>
      </c>
    </row>
    <row r="123" spans="24:26" x14ac:dyDescent="0.15">
      <c r="X123" s="86">
        <v>122</v>
      </c>
      <c r="Y123">
        <f t="shared" si="0"/>
        <v>16</v>
      </c>
      <c r="Z123" s="86">
        <v>3</v>
      </c>
    </row>
    <row r="124" spans="24:26" x14ac:dyDescent="0.15">
      <c r="X124" s="86">
        <v>123</v>
      </c>
      <c r="Y124">
        <f t="shared" si="0"/>
        <v>17</v>
      </c>
      <c r="Z124" s="86">
        <v>4</v>
      </c>
    </row>
    <row r="125" spans="24:26" x14ac:dyDescent="0.15">
      <c r="X125" s="86">
        <v>124</v>
      </c>
      <c r="Y125">
        <f t="shared" si="0"/>
        <v>18</v>
      </c>
      <c r="Z125" s="86">
        <v>3</v>
      </c>
    </row>
    <row r="126" spans="24:26" x14ac:dyDescent="0.15">
      <c r="X126" s="86">
        <v>125</v>
      </c>
      <c r="Y126">
        <f t="shared" si="0"/>
        <v>20</v>
      </c>
      <c r="Z126" s="86">
        <v>3</v>
      </c>
    </row>
    <row r="127" spans="24:26" x14ac:dyDescent="0.15">
      <c r="X127" s="86">
        <v>126</v>
      </c>
      <c r="Y127">
        <f t="shared" si="0"/>
        <v>19</v>
      </c>
      <c r="Z127" s="86">
        <v>4</v>
      </c>
    </row>
    <row r="128" spans="24:26" x14ac:dyDescent="0.15">
      <c r="X128" s="86">
        <v>127</v>
      </c>
      <c r="Y128">
        <f t="shared" si="0"/>
        <v>14</v>
      </c>
      <c r="Z128" s="86">
        <v>3</v>
      </c>
    </row>
    <row r="129" spans="24:26" x14ac:dyDescent="0.15">
      <c r="X129" s="86">
        <v>128</v>
      </c>
      <c r="Y129">
        <f t="shared" si="0"/>
        <v>13</v>
      </c>
      <c r="Z129" s="86">
        <v>4</v>
      </c>
    </row>
    <row r="130" spans="24:26" x14ac:dyDescent="0.15">
      <c r="X130" s="86">
        <v>129</v>
      </c>
      <c r="Y130" s="86">
        <v>2</v>
      </c>
      <c r="Z130">
        <f>Z2+11</f>
        <v>14</v>
      </c>
    </row>
    <row r="131" spans="24:26" x14ac:dyDescent="0.15">
      <c r="X131" s="86">
        <v>130</v>
      </c>
      <c r="Y131" s="86">
        <v>3</v>
      </c>
      <c r="Z131">
        <f t="shared" ref="Z131:Z193" si="1">Z3+11</f>
        <v>15</v>
      </c>
    </row>
    <row r="132" spans="24:26" x14ac:dyDescent="0.15">
      <c r="X132" s="86">
        <v>131</v>
      </c>
      <c r="Y132" s="86">
        <v>8</v>
      </c>
      <c r="Z132">
        <f t="shared" si="1"/>
        <v>14</v>
      </c>
    </row>
    <row r="133" spans="24:26" x14ac:dyDescent="0.15">
      <c r="X133" s="86">
        <v>132</v>
      </c>
      <c r="Y133" s="86">
        <v>9</v>
      </c>
      <c r="Z133">
        <f t="shared" si="1"/>
        <v>15</v>
      </c>
    </row>
    <row r="134" spans="24:26" x14ac:dyDescent="0.15">
      <c r="X134" s="86">
        <v>133</v>
      </c>
      <c r="Y134" s="86">
        <v>7</v>
      </c>
      <c r="Z134">
        <f t="shared" si="1"/>
        <v>15</v>
      </c>
    </row>
    <row r="135" spans="24:26" x14ac:dyDescent="0.15">
      <c r="X135" s="86">
        <v>134</v>
      </c>
      <c r="Y135" s="86">
        <v>6</v>
      </c>
      <c r="Z135">
        <f t="shared" si="1"/>
        <v>14</v>
      </c>
    </row>
    <row r="136" spans="24:26" x14ac:dyDescent="0.15">
      <c r="X136" s="86">
        <v>135</v>
      </c>
      <c r="Y136" s="86">
        <v>5</v>
      </c>
      <c r="Z136">
        <f t="shared" si="1"/>
        <v>15</v>
      </c>
    </row>
    <row r="137" spans="24:26" x14ac:dyDescent="0.15">
      <c r="X137" s="86">
        <v>136</v>
      </c>
      <c r="Y137" s="86">
        <v>4</v>
      </c>
      <c r="Z137">
        <f t="shared" si="1"/>
        <v>14</v>
      </c>
    </row>
    <row r="138" spans="24:26" x14ac:dyDescent="0.15">
      <c r="X138" s="86">
        <v>137</v>
      </c>
      <c r="Y138" s="86">
        <v>4</v>
      </c>
      <c r="Z138">
        <f t="shared" si="1"/>
        <v>13</v>
      </c>
    </row>
    <row r="139" spans="24:26" x14ac:dyDescent="0.15">
      <c r="X139" s="86">
        <v>138</v>
      </c>
      <c r="Y139" s="86">
        <v>5</v>
      </c>
      <c r="Z139">
        <f t="shared" si="1"/>
        <v>16</v>
      </c>
    </row>
    <row r="140" spans="24:26" x14ac:dyDescent="0.15">
      <c r="X140" s="86">
        <v>139</v>
      </c>
      <c r="Y140" s="86">
        <v>6</v>
      </c>
      <c r="Z140">
        <f t="shared" si="1"/>
        <v>13</v>
      </c>
    </row>
    <row r="141" spans="24:26" x14ac:dyDescent="0.15">
      <c r="X141" s="86">
        <v>140</v>
      </c>
      <c r="Y141" s="86">
        <v>7</v>
      </c>
      <c r="Z141">
        <f t="shared" si="1"/>
        <v>16</v>
      </c>
    </row>
    <row r="142" spans="24:26" x14ac:dyDescent="0.15">
      <c r="X142" s="86">
        <v>141</v>
      </c>
      <c r="Y142" s="86">
        <v>9</v>
      </c>
      <c r="Z142">
        <f t="shared" si="1"/>
        <v>16</v>
      </c>
    </row>
    <row r="143" spans="24:26" x14ac:dyDescent="0.15">
      <c r="X143" s="86">
        <v>142</v>
      </c>
      <c r="Y143" s="86">
        <v>8</v>
      </c>
      <c r="Z143">
        <f t="shared" si="1"/>
        <v>13</v>
      </c>
    </row>
    <row r="144" spans="24:26" x14ac:dyDescent="0.15">
      <c r="X144" s="86">
        <v>143</v>
      </c>
      <c r="Y144" s="86">
        <v>3</v>
      </c>
      <c r="Z144">
        <f t="shared" si="1"/>
        <v>16</v>
      </c>
    </row>
    <row r="145" spans="24:26" x14ac:dyDescent="0.15">
      <c r="X145" s="86">
        <v>144</v>
      </c>
      <c r="Y145" s="86">
        <v>2</v>
      </c>
      <c r="Z145">
        <f t="shared" si="1"/>
        <v>13</v>
      </c>
    </row>
    <row r="146" spans="24:26" x14ac:dyDescent="0.15">
      <c r="X146" s="86">
        <v>145</v>
      </c>
      <c r="Y146" s="86">
        <v>2</v>
      </c>
      <c r="Z146">
        <f t="shared" si="1"/>
        <v>20</v>
      </c>
    </row>
    <row r="147" spans="24:26" x14ac:dyDescent="0.15">
      <c r="X147" s="86">
        <v>146</v>
      </c>
      <c r="Y147" s="86">
        <v>3</v>
      </c>
      <c r="Z147">
        <f t="shared" si="1"/>
        <v>17</v>
      </c>
    </row>
    <row r="148" spans="24:26" x14ac:dyDescent="0.15">
      <c r="X148" s="86">
        <v>147</v>
      </c>
      <c r="Y148" s="86">
        <v>8</v>
      </c>
      <c r="Z148">
        <f t="shared" si="1"/>
        <v>20</v>
      </c>
    </row>
    <row r="149" spans="24:26" x14ac:dyDescent="0.15">
      <c r="X149" s="86">
        <v>148</v>
      </c>
      <c r="Y149" s="86">
        <v>9</v>
      </c>
      <c r="Z149">
        <f t="shared" si="1"/>
        <v>17</v>
      </c>
    </row>
    <row r="150" spans="24:26" x14ac:dyDescent="0.15">
      <c r="X150" s="86">
        <v>149</v>
      </c>
      <c r="Y150" s="86">
        <v>7</v>
      </c>
      <c r="Z150">
        <f t="shared" si="1"/>
        <v>17</v>
      </c>
    </row>
    <row r="151" spans="24:26" x14ac:dyDescent="0.15">
      <c r="X151" s="86">
        <v>150</v>
      </c>
      <c r="Y151" s="86">
        <v>6</v>
      </c>
      <c r="Z151">
        <f t="shared" si="1"/>
        <v>20</v>
      </c>
    </row>
    <row r="152" spans="24:26" x14ac:dyDescent="0.15">
      <c r="X152" s="86">
        <v>151</v>
      </c>
      <c r="Y152" s="86">
        <v>5</v>
      </c>
      <c r="Z152">
        <f t="shared" si="1"/>
        <v>17</v>
      </c>
    </row>
    <row r="153" spans="24:26" x14ac:dyDescent="0.15">
      <c r="X153" s="86">
        <v>152</v>
      </c>
      <c r="Y153" s="86">
        <v>4</v>
      </c>
      <c r="Z153">
        <f t="shared" si="1"/>
        <v>20</v>
      </c>
    </row>
    <row r="154" spans="24:26" x14ac:dyDescent="0.15">
      <c r="X154" s="86">
        <v>153</v>
      </c>
      <c r="Y154" s="86">
        <v>4</v>
      </c>
      <c r="Z154">
        <f t="shared" si="1"/>
        <v>19</v>
      </c>
    </row>
    <row r="155" spans="24:26" x14ac:dyDescent="0.15">
      <c r="X155" s="86">
        <v>154</v>
      </c>
      <c r="Y155" s="86">
        <v>5</v>
      </c>
      <c r="Z155">
        <f t="shared" si="1"/>
        <v>18</v>
      </c>
    </row>
    <row r="156" spans="24:26" x14ac:dyDescent="0.15">
      <c r="X156" s="86">
        <v>155</v>
      </c>
      <c r="Y156" s="86">
        <v>6</v>
      </c>
      <c r="Z156">
        <f t="shared" si="1"/>
        <v>19</v>
      </c>
    </row>
    <row r="157" spans="24:26" x14ac:dyDescent="0.15">
      <c r="X157" s="86">
        <v>156</v>
      </c>
      <c r="Y157" s="86">
        <v>7</v>
      </c>
      <c r="Z157">
        <f t="shared" si="1"/>
        <v>18</v>
      </c>
    </row>
    <row r="158" spans="24:26" x14ac:dyDescent="0.15">
      <c r="X158" s="86">
        <v>157</v>
      </c>
      <c r="Y158" s="86">
        <v>9</v>
      </c>
      <c r="Z158">
        <f t="shared" si="1"/>
        <v>18</v>
      </c>
    </row>
    <row r="159" spans="24:26" x14ac:dyDescent="0.15">
      <c r="X159" s="86">
        <v>158</v>
      </c>
      <c r="Y159" s="86">
        <v>8</v>
      </c>
      <c r="Z159">
        <f t="shared" si="1"/>
        <v>19</v>
      </c>
    </row>
    <row r="160" spans="24:26" x14ac:dyDescent="0.15">
      <c r="X160" s="86">
        <v>159</v>
      </c>
      <c r="Y160" s="86">
        <v>3</v>
      </c>
      <c r="Z160">
        <f t="shared" si="1"/>
        <v>18</v>
      </c>
    </row>
    <row r="161" spans="24:26" x14ac:dyDescent="0.15">
      <c r="X161" s="86">
        <v>160</v>
      </c>
      <c r="Y161" s="86">
        <v>2</v>
      </c>
      <c r="Z161">
        <f t="shared" si="1"/>
        <v>19</v>
      </c>
    </row>
    <row r="162" spans="24:26" x14ac:dyDescent="0.15">
      <c r="X162" s="86">
        <v>161</v>
      </c>
      <c r="Y162" s="86">
        <v>2</v>
      </c>
      <c r="Z162">
        <f t="shared" si="1"/>
        <v>18</v>
      </c>
    </row>
    <row r="163" spans="24:26" x14ac:dyDescent="0.15">
      <c r="X163" s="86">
        <v>162</v>
      </c>
      <c r="Y163" s="86">
        <v>3</v>
      </c>
      <c r="Z163">
        <f t="shared" si="1"/>
        <v>19</v>
      </c>
    </row>
    <row r="164" spans="24:26" x14ac:dyDescent="0.15">
      <c r="X164" s="86">
        <v>163</v>
      </c>
      <c r="Y164" s="86">
        <v>8</v>
      </c>
      <c r="Z164">
        <f t="shared" si="1"/>
        <v>18</v>
      </c>
    </row>
    <row r="165" spans="24:26" x14ac:dyDescent="0.15">
      <c r="X165" s="86">
        <v>164</v>
      </c>
      <c r="Y165" s="86">
        <v>9</v>
      </c>
      <c r="Z165">
        <f t="shared" si="1"/>
        <v>19</v>
      </c>
    </row>
    <row r="166" spans="24:26" x14ac:dyDescent="0.15">
      <c r="X166" s="86">
        <v>165</v>
      </c>
      <c r="Y166" s="86">
        <v>7</v>
      </c>
      <c r="Z166">
        <f t="shared" si="1"/>
        <v>19</v>
      </c>
    </row>
    <row r="167" spans="24:26" x14ac:dyDescent="0.15">
      <c r="X167" s="86">
        <v>166</v>
      </c>
      <c r="Y167" s="86">
        <v>6</v>
      </c>
      <c r="Z167">
        <f t="shared" si="1"/>
        <v>18</v>
      </c>
    </row>
    <row r="168" spans="24:26" x14ac:dyDescent="0.15">
      <c r="X168" s="86">
        <v>167</v>
      </c>
      <c r="Y168" s="86">
        <v>5</v>
      </c>
      <c r="Z168">
        <f t="shared" si="1"/>
        <v>19</v>
      </c>
    </row>
    <row r="169" spans="24:26" x14ac:dyDescent="0.15">
      <c r="X169" s="86">
        <v>168</v>
      </c>
      <c r="Y169" s="86">
        <v>4</v>
      </c>
      <c r="Z169">
        <f t="shared" si="1"/>
        <v>18</v>
      </c>
    </row>
    <row r="170" spans="24:26" x14ac:dyDescent="0.15">
      <c r="X170" s="86">
        <v>169</v>
      </c>
      <c r="Y170" s="86">
        <v>4</v>
      </c>
      <c r="Z170">
        <f t="shared" si="1"/>
        <v>17</v>
      </c>
    </row>
    <row r="171" spans="24:26" x14ac:dyDescent="0.15">
      <c r="X171" s="86">
        <v>170</v>
      </c>
      <c r="Y171" s="86">
        <v>5</v>
      </c>
      <c r="Z171">
        <f t="shared" si="1"/>
        <v>20</v>
      </c>
    </row>
    <row r="172" spans="24:26" x14ac:dyDescent="0.15">
      <c r="X172" s="86">
        <v>171</v>
      </c>
      <c r="Y172" s="86">
        <v>6</v>
      </c>
      <c r="Z172">
        <f t="shared" si="1"/>
        <v>17</v>
      </c>
    </row>
    <row r="173" spans="24:26" x14ac:dyDescent="0.15">
      <c r="X173" s="86">
        <v>172</v>
      </c>
      <c r="Y173" s="86">
        <v>7</v>
      </c>
      <c r="Z173">
        <f t="shared" si="1"/>
        <v>20</v>
      </c>
    </row>
    <row r="174" spans="24:26" x14ac:dyDescent="0.15">
      <c r="X174" s="86">
        <v>173</v>
      </c>
      <c r="Y174" s="86">
        <v>9</v>
      </c>
      <c r="Z174">
        <f t="shared" si="1"/>
        <v>20</v>
      </c>
    </row>
    <row r="175" spans="24:26" x14ac:dyDescent="0.15">
      <c r="X175" s="86">
        <v>174</v>
      </c>
      <c r="Y175" s="86">
        <v>8</v>
      </c>
      <c r="Z175">
        <f t="shared" si="1"/>
        <v>17</v>
      </c>
    </row>
    <row r="176" spans="24:26" x14ac:dyDescent="0.15">
      <c r="X176" s="86">
        <v>175</v>
      </c>
      <c r="Y176" s="86">
        <v>3</v>
      </c>
      <c r="Z176">
        <f t="shared" si="1"/>
        <v>20</v>
      </c>
    </row>
    <row r="177" spans="24:26" x14ac:dyDescent="0.15">
      <c r="X177" s="86">
        <v>176</v>
      </c>
      <c r="Y177" s="86">
        <v>2</v>
      </c>
      <c r="Z177">
        <f t="shared" si="1"/>
        <v>17</v>
      </c>
    </row>
    <row r="178" spans="24:26" x14ac:dyDescent="0.15">
      <c r="X178" s="86">
        <v>177</v>
      </c>
      <c r="Y178" s="86">
        <v>2</v>
      </c>
      <c r="Z178">
        <f t="shared" si="1"/>
        <v>16</v>
      </c>
    </row>
    <row r="179" spans="24:26" x14ac:dyDescent="0.15">
      <c r="X179" s="86">
        <v>178</v>
      </c>
      <c r="Y179" s="86">
        <v>3</v>
      </c>
      <c r="Z179">
        <f t="shared" si="1"/>
        <v>13</v>
      </c>
    </row>
    <row r="180" spans="24:26" x14ac:dyDescent="0.15">
      <c r="X180" s="86">
        <v>179</v>
      </c>
      <c r="Y180" s="86">
        <v>8</v>
      </c>
      <c r="Z180">
        <f t="shared" si="1"/>
        <v>16</v>
      </c>
    </row>
    <row r="181" spans="24:26" x14ac:dyDescent="0.15">
      <c r="X181" s="86">
        <v>180</v>
      </c>
      <c r="Y181" s="86">
        <v>9</v>
      </c>
      <c r="Z181">
        <f t="shared" si="1"/>
        <v>13</v>
      </c>
    </row>
    <row r="182" spans="24:26" x14ac:dyDescent="0.15">
      <c r="X182" s="86">
        <v>181</v>
      </c>
      <c r="Y182" s="86">
        <v>7</v>
      </c>
      <c r="Z182">
        <f t="shared" si="1"/>
        <v>13</v>
      </c>
    </row>
    <row r="183" spans="24:26" x14ac:dyDescent="0.15">
      <c r="X183" s="86">
        <v>182</v>
      </c>
      <c r="Y183" s="86">
        <v>6</v>
      </c>
      <c r="Z183">
        <f t="shared" si="1"/>
        <v>16</v>
      </c>
    </row>
    <row r="184" spans="24:26" x14ac:dyDescent="0.15">
      <c r="X184" s="86">
        <v>183</v>
      </c>
      <c r="Y184" s="86">
        <v>5</v>
      </c>
      <c r="Z184">
        <f t="shared" si="1"/>
        <v>13</v>
      </c>
    </row>
    <row r="185" spans="24:26" x14ac:dyDescent="0.15">
      <c r="X185" s="86">
        <v>184</v>
      </c>
      <c r="Y185" s="86">
        <v>4</v>
      </c>
      <c r="Z185">
        <f t="shared" si="1"/>
        <v>16</v>
      </c>
    </row>
    <row r="186" spans="24:26" x14ac:dyDescent="0.15">
      <c r="X186" s="86">
        <v>185</v>
      </c>
      <c r="Y186" s="86">
        <v>4</v>
      </c>
      <c r="Z186">
        <f t="shared" si="1"/>
        <v>15</v>
      </c>
    </row>
    <row r="187" spans="24:26" x14ac:dyDescent="0.15">
      <c r="X187" s="86">
        <v>186</v>
      </c>
      <c r="Y187" s="86">
        <v>5</v>
      </c>
      <c r="Z187">
        <f t="shared" si="1"/>
        <v>14</v>
      </c>
    </row>
    <row r="188" spans="24:26" x14ac:dyDescent="0.15">
      <c r="X188" s="86">
        <v>187</v>
      </c>
      <c r="Y188" s="86">
        <v>6</v>
      </c>
      <c r="Z188">
        <f t="shared" si="1"/>
        <v>15</v>
      </c>
    </row>
    <row r="189" spans="24:26" x14ac:dyDescent="0.15">
      <c r="X189" s="86">
        <v>188</v>
      </c>
      <c r="Y189" s="86">
        <v>7</v>
      </c>
      <c r="Z189">
        <f t="shared" si="1"/>
        <v>14</v>
      </c>
    </row>
    <row r="190" spans="24:26" x14ac:dyDescent="0.15">
      <c r="X190" s="86">
        <v>189</v>
      </c>
      <c r="Y190" s="86">
        <v>9</v>
      </c>
      <c r="Z190">
        <f t="shared" si="1"/>
        <v>14</v>
      </c>
    </row>
    <row r="191" spans="24:26" x14ac:dyDescent="0.15">
      <c r="X191" s="86">
        <v>190</v>
      </c>
      <c r="Y191" s="86">
        <v>8</v>
      </c>
      <c r="Z191">
        <f t="shared" si="1"/>
        <v>15</v>
      </c>
    </row>
    <row r="192" spans="24:26" x14ac:dyDescent="0.15">
      <c r="X192" s="86">
        <v>191</v>
      </c>
      <c r="Y192" s="86">
        <v>3</v>
      </c>
      <c r="Z192">
        <f t="shared" si="1"/>
        <v>14</v>
      </c>
    </row>
    <row r="193" spans="24:26" x14ac:dyDescent="0.15">
      <c r="X193" s="86">
        <v>192</v>
      </c>
      <c r="Y193" s="86">
        <v>2</v>
      </c>
      <c r="Z193">
        <f t="shared" si="1"/>
        <v>15</v>
      </c>
    </row>
    <row r="194" spans="24:26" x14ac:dyDescent="0.15">
      <c r="X194" s="86">
        <v>193</v>
      </c>
      <c r="Y194">
        <f>Y2+11</f>
        <v>13</v>
      </c>
      <c r="Z194">
        <f>Z2+11</f>
        <v>14</v>
      </c>
    </row>
    <row r="195" spans="24:26" x14ac:dyDescent="0.15">
      <c r="X195" s="86">
        <v>194</v>
      </c>
      <c r="Y195">
        <f t="shared" ref="Y195:Z257" si="2">Y3+11</f>
        <v>14</v>
      </c>
      <c r="Z195">
        <f t="shared" si="2"/>
        <v>15</v>
      </c>
    </row>
    <row r="196" spans="24:26" x14ac:dyDescent="0.15">
      <c r="X196" s="86">
        <v>195</v>
      </c>
      <c r="Y196">
        <f t="shared" si="2"/>
        <v>19</v>
      </c>
      <c r="Z196">
        <f t="shared" si="2"/>
        <v>14</v>
      </c>
    </row>
    <row r="197" spans="24:26" x14ac:dyDescent="0.15">
      <c r="X197" s="86">
        <v>196</v>
      </c>
      <c r="Y197">
        <f t="shared" si="2"/>
        <v>20</v>
      </c>
      <c r="Z197">
        <f t="shared" si="2"/>
        <v>15</v>
      </c>
    </row>
    <row r="198" spans="24:26" x14ac:dyDescent="0.15">
      <c r="X198" s="86">
        <v>197</v>
      </c>
      <c r="Y198">
        <f t="shared" si="2"/>
        <v>18</v>
      </c>
      <c r="Z198">
        <f t="shared" si="2"/>
        <v>15</v>
      </c>
    </row>
    <row r="199" spans="24:26" x14ac:dyDescent="0.15">
      <c r="X199" s="86">
        <v>198</v>
      </c>
      <c r="Y199">
        <f t="shared" si="2"/>
        <v>17</v>
      </c>
      <c r="Z199">
        <f t="shared" si="2"/>
        <v>14</v>
      </c>
    </row>
    <row r="200" spans="24:26" x14ac:dyDescent="0.15">
      <c r="X200" s="86">
        <v>199</v>
      </c>
      <c r="Y200">
        <f t="shared" si="2"/>
        <v>16</v>
      </c>
      <c r="Z200">
        <f t="shared" si="2"/>
        <v>15</v>
      </c>
    </row>
    <row r="201" spans="24:26" x14ac:dyDescent="0.15">
      <c r="X201" s="86">
        <v>200</v>
      </c>
      <c r="Y201">
        <f t="shared" si="2"/>
        <v>15</v>
      </c>
      <c r="Z201">
        <f t="shared" si="2"/>
        <v>14</v>
      </c>
    </row>
    <row r="202" spans="24:26" x14ac:dyDescent="0.15">
      <c r="X202" s="86">
        <v>201</v>
      </c>
      <c r="Y202">
        <f t="shared" si="2"/>
        <v>15</v>
      </c>
      <c r="Z202">
        <f t="shared" si="2"/>
        <v>13</v>
      </c>
    </row>
    <row r="203" spans="24:26" x14ac:dyDescent="0.15">
      <c r="X203" s="86">
        <v>202</v>
      </c>
      <c r="Y203">
        <f t="shared" si="2"/>
        <v>16</v>
      </c>
      <c r="Z203">
        <f t="shared" si="2"/>
        <v>16</v>
      </c>
    </row>
    <row r="204" spans="24:26" x14ac:dyDescent="0.15">
      <c r="X204" s="86">
        <v>203</v>
      </c>
      <c r="Y204">
        <f t="shared" si="2"/>
        <v>17</v>
      </c>
      <c r="Z204">
        <f t="shared" si="2"/>
        <v>13</v>
      </c>
    </row>
    <row r="205" spans="24:26" x14ac:dyDescent="0.15">
      <c r="X205" s="86">
        <v>204</v>
      </c>
      <c r="Y205">
        <f t="shared" si="2"/>
        <v>18</v>
      </c>
      <c r="Z205">
        <f t="shared" si="2"/>
        <v>16</v>
      </c>
    </row>
    <row r="206" spans="24:26" x14ac:dyDescent="0.15">
      <c r="X206" s="86">
        <v>205</v>
      </c>
      <c r="Y206">
        <f t="shared" si="2"/>
        <v>20</v>
      </c>
      <c r="Z206">
        <f t="shared" si="2"/>
        <v>16</v>
      </c>
    </row>
    <row r="207" spans="24:26" x14ac:dyDescent="0.15">
      <c r="X207" s="86">
        <v>206</v>
      </c>
      <c r="Y207">
        <f t="shared" si="2"/>
        <v>19</v>
      </c>
      <c r="Z207">
        <f t="shared" si="2"/>
        <v>13</v>
      </c>
    </row>
    <row r="208" spans="24:26" x14ac:dyDescent="0.15">
      <c r="X208" s="86">
        <v>207</v>
      </c>
      <c r="Y208">
        <f t="shared" si="2"/>
        <v>14</v>
      </c>
      <c r="Z208">
        <f t="shared" si="2"/>
        <v>16</v>
      </c>
    </row>
    <row r="209" spans="24:26" x14ac:dyDescent="0.15">
      <c r="X209" s="86">
        <v>208</v>
      </c>
      <c r="Y209">
        <f t="shared" si="2"/>
        <v>13</v>
      </c>
      <c r="Z209">
        <f t="shared" si="2"/>
        <v>13</v>
      </c>
    </row>
    <row r="210" spans="24:26" x14ac:dyDescent="0.15">
      <c r="X210" s="86">
        <v>209</v>
      </c>
      <c r="Y210">
        <f t="shared" si="2"/>
        <v>13</v>
      </c>
      <c r="Z210">
        <f t="shared" si="2"/>
        <v>20</v>
      </c>
    </row>
    <row r="211" spans="24:26" x14ac:dyDescent="0.15">
      <c r="X211" s="86">
        <v>210</v>
      </c>
      <c r="Y211">
        <f t="shared" si="2"/>
        <v>14</v>
      </c>
      <c r="Z211">
        <f t="shared" si="2"/>
        <v>17</v>
      </c>
    </row>
    <row r="212" spans="24:26" x14ac:dyDescent="0.15">
      <c r="X212" s="86">
        <v>211</v>
      </c>
      <c r="Y212">
        <f t="shared" si="2"/>
        <v>19</v>
      </c>
      <c r="Z212">
        <f t="shared" si="2"/>
        <v>20</v>
      </c>
    </row>
    <row r="213" spans="24:26" x14ac:dyDescent="0.15">
      <c r="X213" s="86">
        <v>212</v>
      </c>
      <c r="Y213">
        <f t="shared" si="2"/>
        <v>20</v>
      </c>
      <c r="Z213">
        <f t="shared" si="2"/>
        <v>17</v>
      </c>
    </row>
    <row r="214" spans="24:26" x14ac:dyDescent="0.15">
      <c r="X214" s="86">
        <v>213</v>
      </c>
      <c r="Y214">
        <f t="shared" si="2"/>
        <v>18</v>
      </c>
      <c r="Z214">
        <f t="shared" si="2"/>
        <v>17</v>
      </c>
    </row>
    <row r="215" spans="24:26" x14ac:dyDescent="0.15">
      <c r="X215" s="86">
        <v>214</v>
      </c>
      <c r="Y215">
        <f t="shared" si="2"/>
        <v>17</v>
      </c>
      <c r="Z215">
        <f t="shared" si="2"/>
        <v>20</v>
      </c>
    </row>
    <row r="216" spans="24:26" x14ac:dyDescent="0.15">
      <c r="X216" s="86">
        <v>215</v>
      </c>
      <c r="Y216">
        <f t="shared" si="2"/>
        <v>16</v>
      </c>
      <c r="Z216">
        <f t="shared" si="2"/>
        <v>17</v>
      </c>
    </row>
    <row r="217" spans="24:26" x14ac:dyDescent="0.15">
      <c r="X217" s="86">
        <v>216</v>
      </c>
      <c r="Y217">
        <f t="shared" si="2"/>
        <v>15</v>
      </c>
      <c r="Z217">
        <f t="shared" si="2"/>
        <v>20</v>
      </c>
    </row>
    <row r="218" spans="24:26" x14ac:dyDescent="0.15">
      <c r="X218" s="86">
        <v>217</v>
      </c>
      <c r="Y218">
        <f t="shared" si="2"/>
        <v>15</v>
      </c>
      <c r="Z218">
        <f t="shared" si="2"/>
        <v>19</v>
      </c>
    </row>
    <row r="219" spans="24:26" x14ac:dyDescent="0.15">
      <c r="X219" s="86">
        <v>218</v>
      </c>
      <c r="Y219">
        <f t="shared" si="2"/>
        <v>16</v>
      </c>
      <c r="Z219">
        <f t="shared" si="2"/>
        <v>18</v>
      </c>
    </row>
    <row r="220" spans="24:26" x14ac:dyDescent="0.15">
      <c r="X220" s="86">
        <v>219</v>
      </c>
      <c r="Y220">
        <f t="shared" si="2"/>
        <v>17</v>
      </c>
      <c r="Z220">
        <f t="shared" si="2"/>
        <v>19</v>
      </c>
    </row>
    <row r="221" spans="24:26" x14ac:dyDescent="0.15">
      <c r="X221" s="86">
        <v>220</v>
      </c>
      <c r="Y221">
        <f t="shared" si="2"/>
        <v>18</v>
      </c>
      <c r="Z221">
        <f t="shared" si="2"/>
        <v>18</v>
      </c>
    </row>
    <row r="222" spans="24:26" x14ac:dyDescent="0.15">
      <c r="X222" s="86">
        <v>221</v>
      </c>
      <c r="Y222">
        <f t="shared" si="2"/>
        <v>20</v>
      </c>
      <c r="Z222">
        <f t="shared" si="2"/>
        <v>18</v>
      </c>
    </row>
    <row r="223" spans="24:26" x14ac:dyDescent="0.15">
      <c r="X223" s="86">
        <v>222</v>
      </c>
      <c r="Y223">
        <f t="shared" si="2"/>
        <v>19</v>
      </c>
      <c r="Z223">
        <f t="shared" si="2"/>
        <v>19</v>
      </c>
    </row>
    <row r="224" spans="24:26" x14ac:dyDescent="0.15">
      <c r="X224" s="86">
        <v>223</v>
      </c>
      <c r="Y224">
        <f t="shared" si="2"/>
        <v>14</v>
      </c>
      <c r="Z224">
        <f t="shared" si="2"/>
        <v>18</v>
      </c>
    </row>
    <row r="225" spans="24:26" x14ac:dyDescent="0.15">
      <c r="X225" s="86">
        <v>224</v>
      </c>
      <c r="Y225">
        <f t="shared" si="2"/>
        <v>13</v>
      </c>
      <c r="Z225">
        <f t="shared" si="2"/>
        <v>19</v>
      </c>
    </row>
    <row r="226" spans="24:26" x14ac:dyDescent="0.15">
      <c r="X226" s="86">
        <v>225</v>
      </c>
      <c r="Y226">
        <f t="shared" si="2"/>
        <v>13</v>
      </c>
      <c r="Z226">
        <f t="shared" si="2"/>
        <v>18</v>
      </c>
    </row>
    <row r="227" spans="24:26" x14ac:dyDescent="0.15">
      <c r="X227" s="86">
        <v>226</v>
      </c>
      <c r="Y227">
        <f t="shared" si="2"/>
        <v>14</v>
      </c>
      <c r="Z227">
        <f t="shared" si="2"/>
        <v>19</v>
      </c>
    </row>
    <row r="228" spans="24:26" x14ac:dyDescent="0.15">
      <c r="X228" s="86">
        <v>227</v>
      </c>
      <c r="Y228">
        <f t="shared" si="2"/>
        <v>19</v>
      </c>
      <c r="Z228">
        <f t="shared" si="2"/>
        <v>18</v>
      </c>
    </row>
    <row r="229" spans="24:26" x14ac:dyDescent="0.15">
      <c r="X229" s="86">
        <v>228</v>
      </c>
      <c r="Y229">
        <f t="shared" si="2"/>
        <v>20</v>
      </c>
      <c r="Z229">
        <f t="shared" si="2"/>
        <v>19</v>
      </c>
    </row>
    <row r="230" spans="24:26" x14ac:dyDescent="0.15">
      <c r="X230" s="86">
        <v>229</v>
      </c>
      <c r="Y230">
        <f t="shared" si="2"/>
        <v>18</v>
      </c>
      <c r="Z230">
        <f t="shared" si="2"/>
        <v>19</v>
      </c>
    </row>
    <row r="231" spans="24:26" x14ac:dyDescent="0.15">
      <c r="X231" s="86">
        <v>230</v>
      </c>
      <c r="Y231">
        <f t="shared" si="2"/>
        <v>17</v>
      </c>
      <c r="Z231">
        <f t="shared" si="2"/>
        <v>18</v>
      </c>
    </row>
    <row r="232" spans="24:26" x14ac:dyDescent="0.15">
      <c r="X232" s="86">
        <v>231</v>
      </c>
      <c r="Y232">
        <f t="shared" si="2"/>
        <v>16</v>
      </c>
      <c r="Z232">
        <f t="shared" si="2"/>
        <v>19</v>
      </c>
    </row>
    <row r="233" spans="24:26" x14ac:dyDescent="0.15">
      <c r="X233" s="86">
        <v>232</v>
      </c>
      <c r="Y233">
        <f t="shared" si="2"/>
        <v>15</v>
      </c>
      <c r="Z233">
        <f t="shared" si="2"/>
        <v>18</v>
      </c>
    </row>
    <row r="234" spans="24:26" x14ac:dyDescent="0.15">
      <c r="X234" s="86">
        <v>233</v>
      </c>
      <c r="Y234">
        <f t="shared" si="2"/>
        <v>15</v>
      </c>
      <c r="Z234">
        <f t="shared" si="2"/>
        <v>17</v>
      </c>
    </row>
    <row r="235" spans="24:26" x14ac:dyDescent="0.15">
      <c r="X235" s="86">
        <v>234</v>
      </c>
      <c r="Y235">
        <f t="shared" si="2"/>
        <v>16</v>
      </c>
      <c r="Z235">
        <f t="shared" si="2"/>
        <v>20</v>
      </c>
    </row>
    <row r="236" spans="24:26" x14ac:dyDescent="0.15">
      <c r="X236" s="86">
        <v>235</v>
      </c>
      <c r="Y236">
        <f t="shared" si="2"/>
        <v>17</v>
      </c>
      <c r="Z236">
        <f t="shared" si="2"/>
        <v>17</v>
      </c>
    </row>
    <row r="237" spans="24:26" x14ac:dyDescent="0.15">
      <c r="X237" s="86">
        <v>236</v>
      </c>
      <c r="Y237">
        <f t="shared" si="2"/>
        <v>18</v>
      </c>
      <c r="Z237">
        <f t="shared" si="2"/>
        <v>20</v>
      </c>
    </row>
    <row r="238" spans="24:26" x14ac:dyDescent="0.15">
      <c r="X238" s="86">
        <v>237</v>
      </c>
      <c r="Y238">
        <f t="shared" si="2"/>
        <v>20</v>
      </c>
      <c r="Z238">
        <f t="shared" si="2"/>
        <v>20</v>
      </c>
    </row>
    <row r="239" spans="24:26" x14ac:dyDescent="0.15">
      <c r="X239" s="86">
        <v>238</v>
      </c>
      <c r="Y239">
        <f t="shared" si="2"/>
        <v>19</v>
      </c>
      <c r="Z239">
        <f t="shared" si="2"/>
        <v>17</v>
      </c>
    </row>
    <row r="240" spans="24:26" x14ac:dyDescent="0.15">
      <c r="X240" s="86">
        <v>239</v>
      </c>
      <c r="Y240">
        <f t="shared" si="2"/>
        <v>14</v>
      </c>
      <c r="Z240">
        <f t="shared" si="2"/>
        <v>20</v>
      </c>
    </row>
    <row r="241" spans="24:26" x14ac:dyDescent="0.15">
      <c r="X241" s="86">
        <v>240</v>
      </c>
      <c r="Y241">
        <f t="shared" si="2"/>
        <v>13</v>
      </c>
      <c r="Z241">
        <f t="shared" si="2"/>
        <v>17</v>
      </c>
    </row>
    <row r="242" spans="24:26" x14ac:dyDescent="0.15">
      <c r="X242" s="86">
        <v>241</v>
      </c>
      <c r="Y242">
        <f t="shared" si="2"/>
        <v>13</v>
      </c>
      <c r="Z242">
        <f t="shared" si="2"/>
        <v>16</v>
      </c>
    </row>
    <row r="243" spans="24:26" x14ac:dyDescent="0.15">
      <c r="X243" s="86">
        <v>242</v>
      </c>
      <c r="Y243">
        <f t="shared" si="2"/>
        <v>14</v>
      </c>
      <c r="Z243">
        <f t="shared" si="2"/>
        <v>13</v>
      </c>
    </row>
    <row r="244" spans="24:26" x14ac:dyDescent="0.15">
      <c r="X244" s="86">
        <v>243</v>
      </c>
      <c r="Y244">
        <f t="shared" si="2"/>
        <v>19</v>
      </c>
      <c r="Z244">
        <f t="shared" si="2"/>
        <v>16</v>
      </c>
    </row>
    <row r="245" spans="24:26" x14ac:dyDescent="0.15">
      <c r="X245" s="86">
        <v>244</v>
      </c>
      <c r="Y245">
        <f t="shared" si="2"/>
        <v>20</v>
      </c>
      <c r="Z245">
        <f t="shared" si="2"/>
        <v>13</v>
      </c>
    </row>
    <row r="246" spans="24:26" x14ac:dyDescent="0.15">
      <c r="X246" s="86">
        <v>245</v>
      </c>
      <c r="Y246">
        <f t="shared" si="2"/>
        <v>18</v>
      </c>
      <c r="Z246">
        <f t="shared" si="2"/>
        <v>13</v>
      </c>
    </row>
    <row r="247" spans="24:26" x14ac:dyDescent="0.15">
      <c r="X247" s="86">
        <v>246</v>
      </c>
      <c r="Y247">
        <f t="shared" si="2"/>
        <v>17</v>
      </c>
      <c r="Z247">
        <f t="shared" si="2"/>
        <v>16</v>
      </c>
    </row>
    <row r="248" spans="24:26" x14ac:dyDescent="0.15">
      <c r="X248" s="86">
        <v>247</v>
      </c>
      <c r="Y248">
        <f t="shared" si="2"/>
        <v>16</v>
      </c>
      <c r="Z248">
        <f t="shared" si="2"/>
        <v>13</v>
      </c>
    </row>
    <row r="249" spans="24:26" x14ac:dyDescent="0.15">
      <c r="X249" s="86">
        <v>248</v>
      </c>
      <c r="Y249">
        <f t="shared" si="2"/>
        <v>15</v>
      </c>
      <c r="Z249">
        <f t="shared" si="2"/>
        <v>16</v>
      </c>
    </row>
    <row r="250" spans="24:26" x14ac:dyDescent="0.15">
      <c r="X250" s="86">
        <v>249</v>
      </c>
      <c r="Y250">
        <f t="shared" si="2"/>
        <v>15</v>
      </c>
      <c r="Z250">
        <f t="shared" si="2"/>
        <v>15</v>
      </c>
    </row>
    <row r="251" spans="24:26" x14ac:dyDescent="0.15">
      <c r="X251" s="86">
        <v>250</v>
      </c>
      <c r="Y251">
        <f t="shared" si="2"/>
        <v>16</v>
      </c>
      <c r="Z251">
        <f t="shared" si="2"/>
        <v>14</v>
      </c>
    </row>
    <row r="252" spans="24:26" x14ac:dyDescent="0.15">
      <c r="X252" s="86">
        <v>251</v>
      </c>
      <c r="Y252">
        <f t="shared" si="2"/>
        <v>17</v>
      </c>
      <c r="Z252">
        <f t="shared" si="2"/>
        <v>15</v>
      </c>
    </row>
    <row r="253" spans="24:26" x14ac:dyDescent="0.15">
      <c r="X253" s="86">
        <v>252</v>
      </c>
      <c r="Y253">
        <f t="shared" si="2"/>
        <v>18</v>
      </c>
      <c r="Z253">
        <f t="shared" si="2"/>
        <v>14</v>
      </c>
    </row>
    <row r="254" spans="24:26" x14ac:dyDescent="0.15">
      <c r="X254" s="86">
        <v>253</v>
      </c>
      <c r="Y254">
        <f t="shared" si="2"/>
        <v>20</v>
      </c>
      <c r="Z254">
        <f t="shared" si="2"/>
        <v>14</v>
      </c>
    </row>
    <row r="255" spans="24:26" x14ac:dyDescent="0.15">
      <c r="X255" s="86">
        <v>254</v>
      </c>
      <c r="Y255">
        <f t="shared" si="2"/>
        <v>19</v>
      </c>
      <c r="Z255">
        <f t="shared" si="2"/>
        <v>15</v>
      </c>
    </row>
    <row r="256" spans="24:26" x14ac:dyDescent="0.15">
      <c r="X256" s="86">
        <v>255</v>
      </c>
      <c r="Y256">
        <f t="shared" si="2"/>
        <v>14</v>
      </c>
      <c r="Z256">
        <f t="shared" si="2"/>
        <v>14</v>
      </c>
    </row>
    <row r="257" spans="24:26" x14ac:dyDescent="0.15">
      <c r="X257" s="86">
        <v>256</v>
      </c>
      <c r="Y257">
        <f t="shared" si="2"/>
        <v>13</v>
      </c>
      <c r="Z257">
        <f t="shared" si="2"/>
        <v>15</v>
      </c>
    </row>
    <row r="258" spans="24:26" x14ac:dyDescent="0.15">
      <c r="X258" s="86">
        <v>257</v>
      </c>
      <c r="Y258">
        <v>10</v>
      </c>
      <c r="Z258">
        <v>10</v>
      </c>
    </row>
    <row r="259" spans="24:26" x14ac:dyDescent="0.15">
      <c r="X259" s="86">
        <v>258</v>
      </c>
      <c r="Y259">
        <v>12</v>
      </c>
      <c r="Z259">
        <v>10</v>
      </c>
    </row>
    <row r="260" spans="24:26" x14ac:dyDescent="0.15">
      <c r="X260" s="86">
        <v>259</v>
      </c>
      <c r="Y260">
        <v>10</v>
      </c>
      <c r="Z260">
        <v>12</v>
      </c>
    </row>
    <row r="261" spans="24:26" x14ac:dyDescent="0.15">
      <c r="X261" s="86">
        <v>260</v>
      </c>
      <c r="Y261">
        <v>12</v>
      </c>
      <c r="Z261">
        <v>12</v>
      </c>
    </row>
  </sheetData>
  <phoneticPr fontId="1"/>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261"/>
  <sheetViews>
    <sheetView zoomScale="90" zoomScaleNormal="90" workbookViewId="0">
      <selection activeCell="C26" sqref="C26"/>
    </sheetView>
  </sheetViews>
  <sheetFormatPr defaultRowHeight="13.5" x14ac:dyDescent="0.15"/>
  <cols>
    <col min="1" max="1" width="9.5" style="1" bestFit="1" customWidth="1"/>
    <col min="2" max="22" width="5" customWidth="1"/>
    <col min="24" max="24" width="4.5" bestFit="1" customWidth="1"/>
    <col min="25" max="26" width="3.625" bestFit="1" customWidth="1"/>
  </cols>
  <sheetData>
    <row r="1" spans="1:26" ht="14.25" thickBot="1" x14ac:dyDescent="0.2">
      <c r="A1" s="1" t="s">
        <v>178</v>
      </c>
      <c r="B1" s="2" t="s">
        <v>134</v>
      </c>
      <c r="C1" s="2" t="s">
        <v>135</v>
      </c>
      <c r="D1" s="2" t="s">
        <v>136</v>
      </c>
      <c r="E1" s="2" t="s">
        <v>137</v>
      </c>
      <c r="F1" s="2" t="s">
        <v>138</v>
      </c>
      <c r="G1" s="2" t="s">
        <v>139</v>
      </c>
      <c r="H1" s="2" t="s">
        <v>140</v>
      </c>
      <c r="I1" s="2" t="s">
        <v>141</v>
      </c>
      <c r="J1" s="2" t="s">
        <v>142</v>
      </c>
      <c r="K1" s="2" t="s">
        <v>143</v>
      </c>
      <c r="L1" s="2" t="s">
        <v>144</v>
      </c>
      <c r="M1" s="2" t="s">
        <v>145</v>
      </c>
      <c r="N1" s="2" t="s">
        <v>146</v>
      </c>
      <c r="O1" s="2" t="s">
        <v>147</v>
      </c>
      <c r="P1" s="2" t="s">
        <v>148</v>
      </c>
      <c r="Q1" s="2" t="s">
        <v>149</v>
      </c>
      <c r="R1" s="2" t="s">
        <v>150</v>
      </c>
      <c r="S1" s="2" t="s">
        <v>151</v>
      </c>
      <c r="T1" s="2" t="s">
        <v>152</v>
      </c>
      <c r="U1" s="2" t="s">
        <v>153</v>
      </c>
      <c r="V1" s="2" t="s">
        <v>154</v>
      </c>
      <c r="X1" s="2" t="s">
        <v>2</v>
      </c>
      <c r="Y1" s="2" t="s">
        <v>13</v>
      </c>
      <c r="Z1" s="2" t="s">
        <v>14</v>
      </c>
    </row>
    <row r="2" spans="1:26" x14ac:dyDescent="0.15">
      <c r="A2" s="1" t="s">
        <v>155</v>
      </c>
      <c r="B2" s="26">
        <v>1</v>
      </c>
      <c r="C2" s="27">
        <v>43</v>
      </c>
      <c r="D2" s="27">
        <v>85</v>
      </c>
      <c r="E2" s="28">
        <v>127</v>
      </c>
      <c r="F2" s="78">
        <v>1</v>
      </c>
      <c r="G2" s="43">
        <v>21</v>
      </c>
      <c r="H2" s="43">
        <v>41</v>
      </c>
      <c r="I2" s="43">
        <v>61</v>
      </c>
      <c r="J2" s="43">
        <v>81</v>
      </c>
      <c r="K2" s="44">
        <v>101</v>
      </c>
      <c r="L2" s="36">
        <v>121</v>
      </c>
      <c r="M2" s="45">
        <v>141</v>
      </c>
      <c r="N2" s="43">
        <v>161</v>
      </c>
      <c r="O2" s="43">
        <v>181</v>
      </c>
      <c r="P2" s="43">
        <v>201</v>
      </c>
      <c r="Q2" s="43">
        <v>221</v>
      </c>
      <c r="R2" s="72">
        <v>241</v>
      </c>
      <c r="S2" s="26">
        <v>168</v>
      </c>
      <c r="T2" s="27">
        <v>126</v>
      </c>
      <c r="U2" s="27">
        <v>84</v>
      </c>
      <c r="V2" s="28">
        <v>42</v>
      </c>
      <c r="X2" s="86">
        <v>1</v>
      </c>
      <c r="Y2" s="86">
        <v>5</v>
      </c>
      <c r="Z2" s="86">
        <v>1</v>
      </c>
    </row>
    <row r="3" spans="1:26" x14ac:dyDescent="0.15">
      <c r="A3" s="1" t="s">
        <v>156</v>
      </c>
      <c r="B3" s="29">
        <v>2</v>
      </c>
      <c r="C3" s="9">
        <v>44</v>
      </c>
      <c r="D3" s="9">
        <v>86</v>
      </c>
      <c r="E3" s="30">
        <v>128</v>
      </c>
      <c r="F3" s="46">
        <v>2</v>
      </c>
      <c r="G3" s="71">
        <v>22</v>
      </c>
      <c r="H3" s="18">
        <v>42</v>
      </c>
      <c r="I3" s="18">
        <v>62</v>
      </c>
      <c r="J3" s="18">
        <v>82</v>
      </c>
      <c r="K3" s="34">
        <v>102</v>
      </c>
      <c r="L3" s="37">
        <v>122</v>
      </c>
      <c r="M3" s="24">
        <v>142</v>
      </c>
      <c r="N3" s="18">
        <v>162</v>
      </c>
      <c r="O3" s="18">
        <v>182</v>
      </c>
      <c r="P3" s="18">
        <v>202</v>
      </c>
      <c r="Q3" s="71">
        <v>222</v>
      </c>
      <c r="R3" s="47">
        <v>242</v>
      </c>
      <c r="S3" s="29">
        <v>167</v>
      </c>
      <c r="T3" s="9">
        <v>125</v>
      </c>
      <c r="U3" s="9">
        <v>83</v>
      </c>
      <c r="V3" s="30">
        <v>41</v>
      </c>
      <c r="X3" s="86">
        <v>2</v>
      </c>
      <c r="Y3" s="86">
        <v>5</v>
      </c>
      <c r="Z3" s="86">
        <v>2</v>
      </c>
    </row>
    <row r="4" spans="1:26" x14ac:dyDescent="0.15">
      <c r="A4" s="1" t="s">
        <v>157</v>
      </c>
      <c r="B4" s="29">
        <v>3</v>
      </c>
      <c r="C4" s="9">
        <v>45</v>
      </c>
      <c r="D4" s="9">
        <v>87</v>
      </c>
      <c r="E4" s="30">
        <v>129</v>
      </c>
      <c r="F4" s="46">
        <v>3</v>
      </c>
      <c r="G4" s="18">
        <v>23</v>
      </c>
      <c r="H4" s="71">
        <v>43</v>
      </c>
      <c r="I4" s="18">
        <v>63</v>
      </c>
      <c r="J4" s="18">
        <v>83</v>
      </c>
      <c r="K4" s="34">
        <v>103</v>
      </c>
      <c r="L4" s="37">
        <v>123</v>
      </c>
      <c r="M4" s="24">
        <v>143</v>
      </c>
      <c r="N4" s="18">
        <v>163</v>
      </c>
      <c r="O4" s="18">
        <v>183</v>
      </c>
      <c r="P4" s="71">
        <v>203</v>
      </c>
      <c r="Q4" s="18">
        <v>223</v>
      </c>
      <c r="R4" s="47">
        <v>243</v>
      </c>
      <c r="S4" s="29">
        <v>166</v>
      </c>
      <c r="T4" s="9">
        <v>124</v>
      </c>
      <c r="U4" s="9">
        <v>82</v>
      </c>
      <c r="V4" s="30">
        <v>40</v>
      </c>
      <c r="X4" s="86">
        <v>3</v>
      </c>
      <c r="Y4" s="86">
        <v>5</v>
      </c>
      <c r="Z4" s="86">
        <v>3</v>
      </c>
    </row>
    <row r="5" spans="1:26" x14ac:dyDescent="0.15">
      <c r="A5" s="1" t="s">
        <v>158</v>
      </c>
      <c r="B5" s="29">
        <v>4</v>
      </c>
      <c r="C5" s="9">
        <v>46</v>
      </c>
      <c r="D5" s="9">
        <v>88</v>
      </c>
      <c r="E5" s="30">
        <v>130</v>
      </c>
      <c r="F5" s="46">
        <v>4</v>
      </c>
      <c r="G5" s="18">
        <v>24</v>
      </c>
      <c r="H5" s="18">
        <v>44</v>
      </c>
      <c r="I5" s="71">
        <v>64</v>
      </c>
      <c r="J5" s="18">
        <v>84</v>
      </c>
      <c r="K5" s="34">
        <v>104</v>
      </c>
      <c r="L5" s="37">
        <v>124</v>
      </c>
      <c r="M5" s="24">
        <v>144</v>
      </c>
      <c r="N5" s="18">
        <v>164</v>
      </c>
      <c r="O5" s="71">
        <v>184</v>
      </c>
      <c r="P5" s="18">
        <v>204</v>
      </c>
      <c r="Q5" s="18">
        <v>224</v>
      </c>
      <c r="R5" s="47">
        <v>244</v>
      </c>
      <c r="S5" s="29">
        <v>165</v>
      </c>
      <c r="T5" s="9">
        <v>123</v>
      </c>
      <c r="U5" s="9">
        <v>81</v>
      </c>
      <c r="V5" s="30">
        <v>39</v>
      </c>
      <c r="X5" s="86">
        <v>4</v>
      </c>
      <c r="Y5" s="86">
        <v>5</v>
      </c>
      <c r="Z5" s="86">
        <v>4</v>
      </c>
    </row>
    <row r="6" spans="1:26" x14ac:dyDescent="0.15">
      <c r="A6" s="1" t="s">
        <v>159</v>
      </c>
      <c r="B6" s="29">
        <v>5</v>
      </c>
      <c r="C6" s="9">
        <v>47</v>
      </c>
      <c r="D6" s="9">
        <v>89</v>
      </c>
      <c r="E6" s="30">
        <v>131</v>
      </c>
      <c r="F6" s="46">
        <v>5</v>
      </c>
      <c r="G6" s="18">
        <v>25</v>
      </c>
      <c r="H6" s="18">
        <v>45</v>
      </c>
      <c r="I6" s="18">
        <v>65</v>
      </c>
      <c r="J6" s="71">
        <v>85</v>
      </c>
      <c r="K6" s="34">
        <v>105</v>
      </c>
      <c r="L6" s="37">
        <v>125</v>
      </c>
      <c r="M6" s="24">
        <v>145</v>
      </c>
      <c r="N6" s="71">
        <v>165</v>
      </c>
      <c r="O6" s="18">
        <v>185</v>
      </c>
      <c r="P6" s="18">
        <v>205</v>
      </c>
      <c r="Q6" s="18">
        <v>225</v>
      </c>
      <c r="R6" s="47">
        <v>245</v>
      </c>
      <c r="S6" s="29">
        <v>164</v>
      </c>
      <c r="T6" s="9">
        <v>122</v>
      </c>
      <c r="U6" s="9">
        <v>80</v>
      </c>
      <c r="V6" s="30">
        <v>38</v>
      </c>
      <c r="X6" s="86">
        <v>5</v>
      </c>
      <c r="Y6" s="86">
        <v>5</v>
      </c>
      <c r="Z6" s="86">
        <v>5</v>
      </c>
    </row>
    <row r="7" spans="1:26" x14ac:dyDescent="0.15">
      <c r="A7" s="1" t="s">
        <v>160</v>
      </c>
      <c r="B7" s="29">
        <v>6</v>
      </c>
      <c r="C7" s="9">
        <v>48</v>
      </c>
      <c r="D7" s="9">
        <v>90</v>
      </c>
      <c r="E7" s="30">
        <v>132</v>
      </c>
      <c r="F7" s="46">
        <v>6</v>
      </c>
      <c r="G7" s="18">
        <v>26</v>
      </c>
      <c r="H7" s="18">
        <v>46</v>
      </c>
      <c r="I7" s="18">
        <v>66</v>
      </c>
      <c r="J7" s="18">
        <v>86</v>
      </c>
      <c r="K7" s="76">
        <v>106</v>
      </c>
      <c r="L7" s="37">
        <v>126</v>
      </c>
      <c r="M7" s="73">
        <v>146</v>
      </c>
      <c r="N7" s="18">
        <v>166</v>
      </c>
      <c r="O7" s="18">
        <v>186</v>
      </c>
      <c r="P7" s="18">
        <v>206</v>
      </c>
      <c r="Q7" s="18">
        <v>226</v>
      </c>
      <c r="R7" s="47">
        <v>246</v>
      </c>
      <c r="S7" s="29">
        <v>163</v>
      </c>
      <c r="T7" s="9">
        <v>121</v>
      </c>
      <c r="U7" s="9">
        <v>79</v>
      </c>
      <c r="V7" s="30">
        <v>37</v>
      </c>
      <c r="X7" s="86">
        <v>6</v>
      </c>
      <c r="Y7" s="86">
        <v>5</v>
      </c>
      <c r="Z7" s="86">
        <v>6</v>
      </c>
    </row>
    <row r="8" spans="1:26" x14ac:dyDescent="0.15">
      <c r="A8" s="1" t="s">
        <v>161</v>
      </c>
      <c r="B8" s="29">
        <v>7</v>
      </c>
      <c r="C8" s="9">
        <v>49</v>
      </c>
      <c r="D8" s="9">
        <v>91</v>
      </c>
      <c r="E8" s="30">
        <v>133</v>
      </c>
      <c r="F8" s="46">
        <v>7</v>
      </c>
      <c r="G8" s="18">
        <v>27</v>
      </c>
      <c r="H8" s="18">
        <v>47</v>
      </c>
      <c r="I8" s="18">
        <v>67</v>
      </c>
      <c r="J8" s="18">
        <v>87</v>
      </c>
      <c r="K8" s="76">
        <v>107</v>
      </c>
      <c r="L8" s="37">
        <v>127</v>
      </c>
      <c r="M8" s="73">
        <v>147</v>
      </c>
      <c r="N8" s="18">
        <v>167</v>
      </c>
      <c r="O8" s="18">
        <v>187</v>
      </c>
      <c r="P8" s="18">
        <v>207</v>
      </c>
      <c r="Q8" s="18">
        <v>227</v>
      </c>
      <c r="R8" s="47">
        <v>247</v>
      </c>
      <c r="S8" s="29">
        <v>162</v>
      </c>
      <c r="T8" s="9">
        <v>120</v>
      </c>
      <c r="U8" s="9">
        <v>78</v>
      </c>
      <c r="V8" s="30">
        <v>36</v>
      </c>
      <c r="X8" s="86">
        <v>7</v>
      </c>
      <c r="Y8" s="86">
        <v>5</v>
      </c>
      <c r="Z8" s="86">
        <v>7</v>
      </c>
    </row>
    <row r="9" spans="1:26" x14ac:dyDescent="0.15">
      <c r="A9" s="1" t="s">
        <v>162</v>
      </c>
      <c r="B9" s="29">
        <v>8</v>
      </c>
      <c r="C9" s="9">
        <v>50</v>
      </c>
      <c r="D9" s="9">
        <v>92</v>
      </c>
      <c r="E9" s="30">
        <v>134</v>
      </c>
      <c r="F9" s="46">
        <v>8</v>
      </c>
      <c r="G9" s="18">
        <v>28</v>
      </c>
      <c r="H9" s="18">
        <v>48</v>
      </c>
      <c r="I9" s="18">
        <v>68</v>
      </c>
      <c r="J9" s="71">
        <v>88</v>
      </c>
      <c r="K9" s="76">
        <v>108</v>
      </c>
      <c r="L9" s="37">
        <v>128</v>
      </c>
      <c r="M9" s="73">
        <v>148</v>
      </c>
      <c r="N9" s="71">
        <v>168</v>
      </c>
      <c r="O9" s="18">
        <v>188</v>
      </c>
      <c r="P9" s="18">
        <v>208</v>
      </c>
      <c r="Q9" s="18">
        <v>228</v>
      </c>
      <c r="R9" s="47">
        <v>248</v>
      </c>
      <c r="S9" s="29">
        <v>161</v>
      </c>
      <c r="T9" s="9">
        <v>119</v>
      </c>
      <c r="U9" s="9">
        <v>77</v>
      </c>
      <c r="V9" s="30">
        <v>35</v>
      </c>
      <c r="X9" s="86">
        <v>8</v>
      </c>
      <c r="Y9" s="86">
        <v>5</v>
      </c>
      <c r="Z9" s="86">
        <v>8</v>
      </c>
    </row>
    <row r="10" spans="1:26" x14ac:dyDescent="0.15">
      <c r="A10" s="1" t="s">
        <v>163</v>
      </c>
      <c r="B10" s="29">
        <v>9</v>
      </c>
      <c r="C10" s="9">
        <v>51</v>
      </c>
      <c r="D10" s="9">
        <v>93</v>
      </c>
      <c r="E10" s="30">
        <v>135</v>
      </c>
      <c r="F10" s="46">
        <v>9</v>
      </c>
      <c r="G10" s="18">
        <v>29</v>
      </c>
      <c r="H10" s="18">
        <v>49</v>
      </c>
      <c r="I10" s="71">
        <v>69</v>
      </c>
      <c r="J10" s="18">
        <v>89</v>
      </c>
      <c r="K10" s="76">
        <v>109</v>
      </c>
      <c r="L10" s="37">
        <v>129</v>
      </c>
      <c r="M10" s="73">
        <v>149</v>
      </c>
      <c r="N10" s="18">
        <v>169</v>
      </c>
      <c r="O10" s="71">
        <v>189</v>
      </c>
      <c r="P10" s="18">
        <v>209</v>
      </c>
      <c r="Q10" s="18">
        <v>229</v>
      </c>
      <c r="R10" s="47">
        <v>249</v>
      </c>
      <c r="S10" s="29">
        <v>160</v>
      </c>
      <c r="T10" s="9">
        <v>118</v>
      </c>
      <c r="U10" s="9">
        <v>76</v>
      </c>
      <c r="V10" s="30">
        <v>34</v>
      </c>
      <c r="X10" s="86">
        <v>9</v>
      </c>
      <c r="Y10" s="86">
        <v>5</v>
      </c>
      <c r="Z10" s="86">
        <v>9</v>
      </c>
    </row>
    <row r="11" spans="1:26" ht="14.25" thickBot="1" x14ac:dyDescent="0.2">
      <c r="A11" s="1" t="s">
        <v>164</v>
      </c>
      <c r="B11" s="29">
        <v>10</v>
      </c>
      <c r="C11" s="9">
        <v>52</v>
      </c>
      <c r="D11" s="9">
        <v>94</v>
      </c>
      <c r="E11" s="30">
        <v>136</v>
      </c>
      <c r="F11" s="48">
        <v>10</v>
      </c>
      <c r="G11" s="19">
        <v>30</v>
      </c>
      <c r="H11" s="75">
        <v>50</v>
      </c>
      <c r="I11" s="19">
        <v>70</v>
      </c>
      <c r="J11" s="19">
        <v>90</v>
      </c>
      <c r="K11" s="77">
        <v>110</v>
      </c>
      <c r="L11" s="38">
        <v>130</v>
      </c>
      <c r="M11" s="74">
        <v>150</v>
      </c>
      <c r="N11" s="19">
        <v>170</v>
      </c>
      <c r="O11" s="19">
        <v>190</v>
      </c>
      <c r="P11" s="75">
        <v>210</v>
      </c>
      <c r="Q11" s="19">
        <v>230</v>
      </c>
      <c r="R11" s="49">
        <v>250</v>
      </c>
      <c r="S11" s="29">
        <v>159</v>
      </c>
      <c r="T11" s="9">
        <v>117</v>
      </c>
      <c r="U11" s="9">
        <v>75</v>
      </c>
      <c r="V11" s="30">
        <v>33</v>
      </c>
      <c r="X11" s="86">
        <v>10</v>
      </c>
      <c r="Y11" s="86">
        <v>5</v>
      </c>
      <c r="Z11" s="86">
        <v>10</v>
      </c>
    </row>
    <row r="12" spans="1:26" ht="14.25" thickBot="1" x14ac:dyDescent="0.2">
      <c r="A12" s="1" t="s">
        <v>165</v>
      </c>
      <c r="B12" s="20">
        <v>11</v>
      </c>
      <c r="C12" s="21">
        <v>53</v>
      </c>
      <c r="D12" s="21">
        <v>95</v>
      </c>
      <c r="E12" s="23">
        <v>137</v>
      </c>
      <c r="F12" s="50" t="s">
        <v>179</v>
      </c>
      <c r="G12" s="22" t="s">
        <v>180</v>
      </c>
      <c r="H12" s="22" t="s">
        <v>181</v>
      </c>
      <c r="I12" s="22" t="s">
        <v>182</v>
      </c>
      <c r="J12" s="22" t="s">
        <v>183</v>
      </c>
      <c r="K12" s="35" t="s">
        <v>184</v>
      </c>
      <c r="L12" s="39" t="s">
        <v>185</v>
      </c>
      <c r="M12" s="25" t="s">
        <v>186</v>
      </c>
      <c r="N12" s="22" t="s">
        <v>187</v>
      </c>
      <c r="O12" s="22" t="s">
        <v>188</v>
      </c>
      <c r="P12" s="22" t="s">
        <v>189</v>
      </c>
      <c r="Q12" s="22" t="s">
        <v>190</v>
      </c>
      <c r="R12" s="51" t="s">
        <v>191</v>
      </c>
      <c r="S12" s="20">
        <v>158</v>
      </c>
      <c r="T12" s="21">
        <v>116</v>
      </c>
      <c r="U12" s="21">
        <v>74</v>
      </c>
      <c r="V12" s="23">
        <v>32</v>
      </c>
      <c r="X12" s="86">
        <v>11</v>
      </c>
      <c r="Y12" s="86">
        <v>5</v>
      </c>
      <c r="Z12" s="86">
        <v>12</v>
      </c>
    </row>
    <row r="13" spans="1:26" x14ac:dyDescent="0.15">
      <c r="A13" s="1" t="s">
        <v>166</v>
      </c>
      <c r="B13" s="29">
        <v>12</v>
      </c>
      <c r="C13" s="9">
        <v>54</v>
      </c>
      <c r="D13" s="9">
        <v>96</v>
      </c>
      <c r="E13" s="30">
        <v>138</v>
      </c>
      <c r="F13" s="52">
        <v>11</v>
      </c>
      <c r="G13" s="14">
        <v>31</v>
      </c>
      <c r="H13" s="81">
        <v>51</v>
      </c>
      <c r="I13" s="14">
        <v>71</v>
      </c>
      <c r="J13" s="14">
        <v>91</v>
      </c>
      <c r="K13" s="80">
        <v>111</v>
      </c>
      <c r="L13" s="40">
        <v>131</v>
      </c>
      <c r="M13" s="82">
        <v>151</v>
      </c>
      <c r="N13" s="14">
        <v>171</v>
      </c>
      <c r="O13" s="14">
        <v>191</v>
      </c>
      <c r="P13" s="81">
        <v>211</v>
      </c>
      <c r="Q13" s="14">
        <v>231</v>
      </c>
      <c r="R13" s="53">
        <v>251</v>
      </c>
      <c r="S13" s="29">
        <v>157</v>
      </c>
      <c r="T13" s="9">
        <v>115</v>
      </c>
      <c r="U13" s="9">
        <v>73</v>
      </c>
      <c r="V13" s="30">
        <v>31</v>
      </c>
      <c r="X13" s="86">
        <v>12</v>
      </c>
      <c r="Y13" s="86">
        <v>5</v>
      </c>
      <c r="Z13" s="86">
        <v>13</v>
      </c>
    </row>
    <row r="14" spans="1:26" x14ac:dyDescent="0.15">
      <c r="A14" s="1" t="s">
        <v>167</v>
      </c>
      <c r="B14" s="29">
        <v>13</v>
      </c>
      <c r="C14" s="9">
        <v>55</v>
      </c>
      <c r="D14" s="9">
        <v>97</v>
      </c>
      <c r="E14" s="30">
        <v>139</v>
      </c>
      <c r="F14" s="54">
        <v>12</v>
      </c>
      <c r="G14" s="17">
        <v>32</v>
      </c>
      <c r="H14" s="17">
        <v>52</v>
      </c>
      <c r="I14" s="71">
        <v>72</v>
      </c>
      <c r="J14" s="17">
        <v>92</v>
      </c>
      <c r="K14" s="76">
        <v>112</v>
      </c>
      <c r="L14" s="41">
        <v>132</v>
      </c>
      <c r="M14" s="73">
        <v>152</v>
      </c>
      <c r="N14" s="17">
        <v>172</v>
      </c>
      <c r="O14" s="71">
        <v>192</v>
      </c>
      <c r="P14" s="17">
        <v>212</v>
      </c>
      <c r="Q14" s="17">
        <v>232</v>
      </c>
      <c r="R14" s="55">
        <v>252</v>
      </c>
      <c r="S14" s="29">
        <v>156</v>
      </c>
      <c r="T14" s="9">
        <v>114</v>
      </c>
      <c r="U14" s="9">
        <v>72</v>
      </c>
      <c r="V14" s="30">
        <v>30</v>
      </c>
      <c r="X14" s="86">
        <v>13</v>
      </c>
      <c r="Y14" s="86">
        <v>5</v>
      </c>
      <c r="Z14" s="86">
        <v>14</v>
      </c>
    </row>
    <row r="15" spans="1:26" x14ac:dyDescent="0.15">
      <c r="A15" s="1" t="s">
        <v>168</v>
      </c>
      <c r="B15" s="29">
        <v>14</v>
      </c>
      <c r="C15" s="9">
        <v>56</v>
      </c>
      <c r="D15" s="9">
        <v>98</v>
      </c>
      <c r="E15" s="30">
        <v>140</v>
      </c>
      <c r="F15" s="54">
        <v>13</v>
      </c>
      <c r="G15" s="17">
        <v>33</v>
      </c>
      <c r="H15" s="17">
        <v>53</v>
      </c>
      <c r="I15" s="17">
        <v>73</v>
      </c>
      <c r="J15" s="71">
        <v>93</v>
      </c>
      <c r="K15" s="76">
        <v>113</v>
      </c>
      <c r="L15" s="41">
        <v>133</v>
      </c>
      <c r="M15" s="73">
        <v>153</v>
      </c>
      <c r="N15" s="71">
        <v>173</v>
      </c>
      <c r="O15" s="17">
        <v>193</v>
      </c>
      <c r="P15" s="17">
        <v>213</v>
      </c>
      <c r="Q15" s="17">
        <v>233</v>
      </c>
      <c r="R15" s="55">
        <v>253</v>
      </c>
      <c r="S15" s="29">
        <v>155</v>
      </c>
      <c r="T15" s="9">
        <v>113</v>
      </c>
      <c r="U15" s="9">
        <v>71</v>
      </c>
      <c r="V15" s="30">
        <v>29</v>
      </c>
      <c r="X15" s="86">
        <v>14</v>
      </c>
      <c r="Y15" s="86">
        <v>5</v>
      </c>
      <c r="Z15" s="86">
        <v>15</v>
      </c>
    </row>
    <row r="16" spans="1:26" x14ac:dyDescent="0.15">
      <c r="A16" s="1" t="s">
        <v>169</v>
      </c>
      <c r="B16" s="29">
        <v>15</v>
      </c>
      <c r="C16" s="9">
        <v>57</v>
      </c>
      <c r="D16" s="9">
        <v>99</v>
      </c>
      <c r="E16" s="30">
        <v>141</v>
      </c>
      <c r="F16" s="54">
        <v>14</v>
      </c>
      <c r="G16" s="17">
        <v>34</v>
      </c>
      <c r="H16" s="17">
        <v>54</v>
      </c>
      <c r="I16" s="17">
        <v>74</v>
      </c>
      <c r="J16" s="17">
        <v>94</v>
      </c>
      <c r="K16" s="76">
        <v>114</v>
      </c>
      <c r="L16" s="41">
        <v>134</v>
      </c>
      <c r="M16" s="73">
        <v>154</v>
      </c>
      <c r="N16" s="17">
        <v>174</v>
      </c>
      <c r="O16" s="17">
        <v>194</v>
      </c>
      <c r="P16" s="17">
        <v>214</v>
      </c>
      <c r="Q16" s="17">
        <v>234</v>
      </c>
      <c r="R16" s="55">
        <v>254</v>
      </c>
      <c r="S16" s="29">
        <v>154</v>
      </c>
      <c r="T16" s="9">
        <v>112</v>
      </c>
      <c r="U16" s="9">
        <v>70</v>
      </c>
      <c r="V16" s="30">
        <v>28</v>
      </c>
      <c r="X16" s="86">
        <v>15</v>
      </c>
      <c r="Y16" s="86">
        <v>5</v>
      </c>
      <c r="Z16" s="86">
        <v>16</v>
      </c>
    </row>
    <row r="17" spans="1:26" x14ac:dyDescent="0.15">
      <c r="A17" s="1" t="s">
        <v>170</v>
      </c>
      <c r="B17" s="29">
        <v>16</v>
      </c>
      <c r="C17" s="9">
        <v>58</v>
      </c>
      <c r="D17" s="9">
        <v>100</v>
      </c>
      <c r="E17" s="30">
        <v>142</v>
      </c>
      <c r="F17" s="54">
        <v>15</v>
      </c>
      <c r="G17" s="17">
        <v>35</v>
      </c>
      <c r="H17" s="17">
        <v>55</v>
      </c>
      <c r="I17" s="17">
        <v>75</v>
      </c>
      <c r="J17" s="17">
        <v>95</v>
      </c>
      <c r="K17" s="76">
        <v>115</v>
      </c>
      <c r="L17" s="41">
        <v>135</v>
      </c>
      <c r="M17" s="73">
        <v>155</v>
      </c>
      <c r="N17" s="17">
        <v>175</v>
      </c>
      <c r="O17" s="17">
        <v>195</v>
      </c>
      <c r="P17" s="17">
        <v>215</v>
      </c>
      <c r="Q17" s="17">
        <v>235</v>
      </c>
      <c r="R17" s="55">
        <v>255</v>
      </c>
      <c r="S17" s="29">
        <v>153</v>
      </c>
      <c r="T17" s="9">
        <v>111</v>
      </c>
      <c r="U17" s="9">
        <v>69</v>
      </c>
      <c r="V17" s="30">
        <v>27</v>
      </c>
      <c r="X17" s="86">
        <v>16</v>
      </c>
      <c r="Y17" s="86">
        <v>5</v>
      </c>
      <c r="Z17" s="86">
        <v>17</v>
      </c>
    </row>
    <row r="18" spans="1:26" x14ac:dyDescent="0.15">
      <c r="A18" s="1" t="s">
        <v>171</v>
      </c>
      <c r="B18" s="29">
        <v>17</v>
      </c>
      <c r="C18" s="9">
        <v>59</v>
      </c>
      <c r="D18" s="9">
        <v>101</v>
      </c>
      <c r="E18" s="30">
        <v>143</v>
      </c>
      <c r="F18" s="54">
        <v>16</v>
      </c>
      <c r="G18" s="17">
        <v>36</v>
      </c>
      <c r="H18" s="17">
        <v>56</v>
      </c>
      <c r="I18" s="17">
        <v>76</v>
      </c>
      <c r="J18" s="71">
        <v>96</v>
      </c>
      <c r="K18" s="128">
        <v>116</v>
      </c>
      <c r="L18" s="41">
        <v>136</v>
      </c>
      <c r="M18" s="129">
        <v>156</v>
      </c>
      <c r="N18" s="71">
        <v>176</v>
      </c>
      <c r="O18" s="17">
        <v>196</v>
      </c>
      <c r="P18" s="17">
        <v>216</v>
      </c>
      <c r="Q18" s="17">
        <v>236</v>
      </c>
      <c r="R18" s="55">
        <v>256</v>
      </c>
      <c r="S18" s="29">
        <v>152</v>
      </c>
      <c r="T18" s="9">
        <v>110</v>
      </c>
      <c r="U18" s="9">
        <v>68</v>
      </c>
      <c r="V18" s="30">
        <v>26</v>
      </c>
      <c r="X18" s="86">
        <v>17</v>
      </c>
      <c r="Y18" s="86">
        <v>5</v>
      </c>
      <c r="Z18" s="86">
        <v>18</v>
      </c>
    </row>
    <row r="19" spans="1:26" x14ac:dyDescent="0.15">
      <c r="A19" s="1" t="s">
        <v>172</v>
      </c>
      <c r="B19" s="29">
        <v>18</v>
      </c>
      <c r="C19" s="9">
        <v>60</v>
      </c>
      <c r="D19" s="9">
        <v>102</v>
      </c>
      <c r="E19" s="30">
        <v>144</v>
      </c>
      <c r="F19" s="54">
        <v>17</v>
      </c>
      <c r="G19" s="17">
        <v>37</v>
      </c>
      <c r="H19" s="17">
        <v>57</v>
      </c>
      <c r="I19" s="71">
        <v>77</v>
      </c>
      <c r="J19" s="17">
        <v>97</v>
      </c>
      <c r="K19" s="128">
        <v>117</v>
      </c>
      <c r="L19" s="41">
        <v>137</v>
      </c>
      <c r="M19" s="129">
        <v>157</v>
      </c>
      <c r="N19" s="17">
        <v>177</v>
      </c>
      <c r="O19" s="71">
        <v>197</v>
      </c>
      <c r="P19" s="17">
        <v>217</v>
      </c>
      <c r="Q19" s="17">
        <v>237</v>
      </c>
      <c r="R19" s="55">
        <v>257</v>
      </c>
      <c r="S19" s="29">
        <v>151</v>
      </c>
      <c r="T19" s="9">
        <v>109</v>
      </c>
      <c r="U19" s="9">
        <v>67</v>
      </c>
      <c r="V19" s="30">
        <v>25</v>
      </c>
      <c r="X19" s="86">
        <v>18</v>
      </c>
      <c r="Y19" s="86">
        <v>5</v>
      </c>
      <c r="Z19" s="86">
        <v>19</v>
      </c>
    </row>
    <row r="20" spans="1:26" x14ac:dyDescent="0.15">
      <c r="A20" s="1" t="s">
        <v>173</v>
      </c>
      <c r="B20" s="29">
        <v>19</v>
      </c>
      <c r="C20" s="9">
        <v>61</v>
      </c>
      <c r="D20" s="9">
        <v>103</v>
      </c>
      <c r="E20" s="30">
        <v>145</v>
      </c>
      <c r="F20" s="54">
        <v>18</v>
      </c>
      <c r="G20" s="17">
        <v>38</v>
      </c>
      <c r="H20" s="71">
        <v>58</v>
      </c>
      <c r="I20" s="17">
        <v>78</v>
      </c>
      <c r="J20" s="17">
        <v>98</v>
      </c>
      <c r="K20" s="128">
        <v>118</v>
      </c>
      <c r="L20" s="41">
        <v>138</v>
      </c>
      <c r="M20" s="129">
        <v>158</v>
      </c>
      <c r="N20" s="17">
        <v>178</v>
      </c>
      <c r="O20" s="17">
        <v>198</v>
      </c>
      <c r="P20" s="71">
        <v>218</v>
      </c>
      <c r="Q20" s="17">
        <v>238</v>
      </c>
      <c r="R20" s="55">
        <v>258</v>
      </c>
      <c r="S20" s="29">
        <v>150</v>
      </c>
      <c r="T20" s="9">
        <v>108</v>
      </c>
      <c r="U20" s="9">
        <v>66</v>
      </c>
      <c r="V20" s="30">
        <v>24</v>
      </c>
      <c r="X20" s="86">
        <v>19</v>
      </c>
      <c r="Y20" s="86">
        <v>5</v>
      </c>
      <c r="Z20" s="86">
        <v>20</v>
      </c>
    </row>
    <row r="21" spans="1:26" x14ac:dyDescent="0.15">
      <c r="A21" s="1" t="s">
        <v>174</v>
      </c>
      <c r="B21" s="29">
        <v>20</v>
      </c>
      <c r="C21" s="9">
        <v>62</v>
      </c>
      <c r="D21" s="9">
        <v>104</v>
      </c>
      <c r="E21" s="30">
        <v>146</v>
      </c>
      <c r="F21" s="54">
        <v>19</v>
      </c>
      <c r="G21" s="71">
        <v>39</v>
      </c>
      <c r="H21" s="17">
        <v>59</v>
      </c>
      <c r="I21" s="17">
        <v>79</v>
      </c>
      <c r="J21" s="17">
        <v>99</v>
      </c>
      <c r="K21" s="128">
        <v>119</v>
      </c>
      <c r="L21" s="41">
        <v>139</v>
      </c>
      <c r="M21" s="129">
        <v>159</v>
      </c>
      <c r="N21" s="17">
        <v>179</v>
      </c>
      <c r="O21" s="17">
        <v>199</v>
      </c>
      <c r="P21" s="17">
        <v>219</v>
      </c>
      <c r="Q21" s="71">
        <v>239</v>
      </c>
      <c r="R21" s="55">
        <v>259</v>
      </c>
      <c r="S21" s="29">
        <v>149</v>
      </c>
      <c r="T21" s="9">
        <v>107</v>
      </c>
      <c r="U21" s="9">
        <v>65</v>
      </c>
      <c r="V21" s="30">
        <v>23</v>
      </c>
      <c r="X21" s="86">
        <v>20</v>
      </c>
      <c r="Y21" s="86">
        <v>5</v>
      </c>
      <c r="Z21" s="86">
        <v>21</v>
      </c>
    </row>
    <row r="22" spans="1:26" ht="14.25" thickBot="1" x14ac:dyDescent="0.2">
      <c r="A22" s="1" t="s">
        <v>175</v>
      </c>
      <c r="B22" s="31">
        <v>21</v>
      </c>
      <c r="C22" s="32">
        <v>63</v>
      </c>
      <c r="D22" s="32">
        <v>105</v>
      </c>
      <c r="E22" s="33">
        <v>147</v>
      </c>
      <c r="F22" s="79">
        <v>20</v>
      </c>
      <c r="G22" s="56">
        <v>40</v>
      </c>
      <c r="H22" s="56">
        <v>60</v>
      </c>
      <c r="I22" s="56">
        <v>80</v>
      </c>
      <c r="J22" s="56">
        <v>100</v>
      </c>
      <c r="K22" s="57">
        <v>120</v>
      </c>
      <c r="L22" s="42">
        <v>140</v>
      </c>
      <c r="M22" s="58">
        <v>160</v>
      </c>
      <c r="N22" s="56">
        <v>180</v>
      </c>
      <c r="O22" s="56">
        <v>200</v>
      </c>
      <c r="P22" s="56">
        <v>220</v>
      </c>
      <c r="Q22" s="56">
        <v>240</v>
      </c>
      <c r="R22" s="83">
        <v>260</v>
      </c>
      <c r="S22" s="31">
        <v>148</v>
      </c>
      <c r="T22" s="32">
        <v>106</v>
      </c>
      <c r="U22" s="32">
        <v>64</v>
      </c>
      <c r="V22" s="33">
        <v>22</v>
      </c>
      <c r="X22" s="86">
        <v>21</v>
      </c>
      <c r="Y22" s="86">
        <f>Y2+1</f>
        <v>6</v>
      </c>
      <c r="Z22" s="86">
        <v>1</v>
      </c>
    </row>
    <row r="23" spans="1:26" x14ac:dyDescent="0.15">
      <c r="A23" s="1" t="s">
        <v>177</v>
      </c>
      <c r="X23" s="86">
        <v>22</v>
      </c>
      <c r="Y23" s="86">
        <f t="shared" ref="Y23:Y86" si="0">Y3+1</f>
        <v>6</v>
      </c>
      <c r="Z23" s="86">
        <v>2</v>
      </c>
    </row>
    <row r="24" spans="1:26" x14ac:dyDescent="0.15">
      <c r="A24" s="1">
        <v>260</v>
      </c>
      <c r="B24" t="s">
        <v>13</v>
      </c>
      <c r="C24" t="s">
        <v>14</v>
      </c>
      <c r="X24" s="86">
        <v>23</v>
      </c>
      <c r="Y24" s="86">
        <f t="shared" si="0"/>
        <v>6</v>
      </c>
      <c r="Z24" s="86">
        <v>3</v>
      </c>
    </row>
    <row r="25" spans="1:26" x14ac:dyDescent="0.15">
      <c r="A25" s="1" t="s">
        <v>16</v>
      </c>
      <c r="B25" s="88">
        <f>VLOOKUP(A24,$X$2:$Z$261,2)</f>
        <v>17</v>
      </c>
      <c r="C25" s="88">
        <f>VLOOKUP(A24,$X$2:$Z$261,3)</f>
        <v>21</v>
      </c>
      <c r="X25" s="86">
        <v>24</v>
      </c>
      <c r="Y25" s="86">
        <f t="shared" si="0"/>
        <v>6</v>
      </c>
      <c r="Z25" s="86">
        <v>4</v>
      </c>
    </row>
    <row r="26" spans="1:26" x14ac:dyDescent="0.15">
      <c r="X26" s="86">
        <v>25</v>
      </c>
      <c r="Y26" s="86">
        <f t="shared" si="0"/>
        <v>6</v>
      </c>
      <c r="Z26" s="86">
        <v>5</v>
      </c>
    </row>
    <row r="27" spans="1:26" x14ac:dyDescent="0.15">
      <c r="X27" s="86">
        <v>26</v>
      </c>
      <c r="Y27" s="86">
        <f t="shared" si="0"/>
        <v>6</v>
      </c>
      <c r="Z27" s="86">
        <v>6</v>
      </c>
    </row>
    <row r="28" spans="1:26" x14ac:dyDescent="0.15">
      <c r="A28" s="3" t="s">
        <v>8</v>
      </c>
      <c r="B28" s="86"/>
      <c r="C28">
        <f>INDEX($B$2:$V$22,Calendar!$C$34,Calendar!$B$34)</f>
        <v>3</v>
      </c>
      <c r="X28" s="86">
        <v>27</v>
      </c>
      <c r="Y28" s="86">
        <f t="shared" si="0"/>
        <v>6</v>
      </c>
      <c r="Z28" s="86">
        <v>7</v>
      </c>
    </row>
    <row r="29" spans="1:26" x14ac:dyDescent="0.15">
      <c r="A29" s="3" t="s">
        <v>15</v>
      </c>
      <c r="C29">
        <f>INDEX($B$2:$V$22,Space!$C$25,Space!$B$25)</f>
        <v>151</v>
      </c>
      <c r="X29" s="86">
        <v>28</v>
      </c>
      <c r="Y29" s="86">
        <f t="shared" si="0"/>
        <v>6</v>
      </c>
      <c r="Z29" s="86">
        <v>8</v>
      </c>
    </row>
    <row r="30" spans="1:26" x14ac:dyDescent="0.15">
      <c r="A30" s="3" t="s">
        <v>176</v>
      </c>
      <c r="C30">
        <f>INDEX($B$2:$V$22,Syncro!$C$25,Syncro!$B$25)</f>
        <v>260</v>
      </c>
      <c r="X30" s="86">
        <v>29</v>
      </c>
      <c r="Y30" s="86">
        <f t="shared" si="0"/>
        <v>6</v>
      </c>
      <c r="Z30" s="86">
        <v>9</v>
      </c>
    </row>
    <row r="31" spans="1:26" x14ac:dyDescent="0.15">
      <c r="X31" s="86">
        <v>30</v>
      </c>
      <c r="Y31" s="86">
        <f t="shared" si="0"/>
        <v>6</v>
      </c>
      <c r="Z31" s="86">
        <v>10</v>
      </c>
    </row>
    <row r="32" spans="1:26" x14ac:dyDescent="0.15">
      <c r="X32" s="86">
        <v>31</v>
      </c>
      <c r="Y32" s="86">
        <f t="shared" si="0"/>
        <v>6</v>
      </c>
      <c r="Z32" s="86">
        <v>12</v>
      </c>
    </row>
    <row r="33" spans="24:26" x14ac:dyDescent="0.15">
      <c r="X33" s="86">
        <v>32</v>
      </c>
      <c r="Y33" s="86">
        <f t="shared" si="0"/>
        <v>6</v>
      </c>
      <c r="Z33" s="86">
        <v>13</v>
      </c>
    </row>
    <row r="34" spans="24:26" x14ac:dyDescent="0.15">
      <c r="X34" s="86">
        <v>33</v>
      </c>
      <c r="Y34" s="86">
        <f t="shared" si="0"/>
        <v>6</v>
      </c>
      <c r="Z34" s="86">
        <v>14</v>
      </c>
    </row>
    <row r="35" spans="24:26" x14ac:dyDescent="0.15">
      <c r="X35" s="86">
        <v>34</v>
      </c>
      <c r="Y35" s="86">
        <f t="shared" si="0"/>
        <v>6</v>
      </c>
      <c r="Z35" s="86">
        <v>15</v>
      </c>
    </row>
    <row r="36" spans="24:26" x14ac:dyDescent="0.15">
      <c r="X36" s="86">
        <v>35</v>
      </c>
      <c r="Y36" s="86">
        <f t="shared" si="0"/>
        <v>6</v>
      </c>
      <c r="Z36" s="86">
        <v>16</v>
      </c>
    </row>
    <row r="37" spans="24:26" x14ac:dyDescent="0.15">
      <c r="X37" s="86">
        <v>36</v>
      </c>
      <c r="Y37" s="86">
        <f t="shared" si="0"/>
        <v>6</v>
      </c>
      <c r="Z37" s="86">
        <v>17</v>
      </c>
    </row>
    <row r="38" spans="24:26" x14ac:dyDescent="0.15">
      <c r="X38" s="86">
        <v>37</v>
      </c>
      <c r="Y38" s="86">
        <f t="shared" si="0"/>
        <v>6</v>
      </c>
      <c r="Z38" s="86">
        <v>18</v>
      </c>
    </row>
    <row r="39" spans="24:26" x14ac:dyDescent="0.15">
      <c r="X39" s="86">
        <v>38</v>
      </c>
      <c r="Y39" s="86">
        <f t="shared" si="0"/>
        <v>6</v>
      </c>
      <c r="Z39" s="86">
        <v>19</v>
      </c>
    </row>
    <row r="40" spans="24:26" x14ac:dyDescent="0.15">
      <c r="X40" s="86">
        <v>39</v>
      </c>
      <c r="Y40" s="86">
        <f t="shared" si="0"/>
        <v>6</v>
      </c>
      <c r="Z40" s="86">
        <v>20</v>
      </c>
    </row>
    <row r="41" spans="24:26" x14ac:dyDescent="0.15">
      <c r="X41" s="86">
        <v>40</v>
      </c>
      <c r="Y41" s="86">
        <f t="shared" si="0"/>
        <v>6</v>
      </c>
      <c r="Z41" s="86">
        <v>21</v>
      </c>
    </row>
    <row r="42" spans="24:26" x14ac:dyDescent="0.15">
      <c r="X42" s="86">
        <v>41</v>
      </c>
      <c r="Y42" s="86">
        <f t="shared" si="0"/>
        <v>7</v>
      </c>
      <c r="Z42" s="86">
        <v>1</v>
      </c>
    </row>
    <row r="43" spans="24:26" x14ac:dyDescent="0.15">
      <c r="X43" s="86">
        <v>42</v>
      </c>
      <c r="Y43" s="86">
        <f t="shared" si="0"/>
        <v>7</v>
      </c>
      <c r="Z43" s="86">
        <v>2</v>
      </c>
    </row>
    <row r="44" spans="24:26" x14ac:dyDescent="0.15">
      <c r="X44" s="86">
        <v>43</v>
      </c>
      <c r="Y44" s="86">
        <f t="shared" si="0"/>
        <v>7</v>
      </c>
      <c r="Z44" s="86">
        <v>3</v>
      </c>
    </row>
    <row r="45" spans="24:26" x14ac:dyDescent="0.15">
      <c r="X45" s="86">
        <v>44</v>
      </c>
      <c r="Y45" s="86">
        <f t="shared" si="0"/>
        <v>7</v>
      </c>
      <c r="Z45" s="86">
        <v>4</v>
      </c>
    </row>
    <row r="46" spans="24:26" x14ac:dyDescent="0.15">
      <c r="X46" s="86">
        <v>45</v>
      </c>
      <c r="Y46" s="86">
        <f t="shared" si="0"/>
        <v>7</v>
      </c>
      <c r="Z46" s="86">
        <v>5</v>
      </c>
    </row>
    <row r="47" spans="24:26" x14ac:dyDescent="0.15">
      <c r="X47" s="86">
        <v>46</v>
      </c>
      <c r="Y47" s="86">
        <f t="shared" si="0"/>
        <v>7</v>
      </c>
      <c r="Z47" s="86">
        <v>6</v>
      </c>
    </row>
    <row r="48" spans="24:26" x14ac:dyDescent="0.15">
      <c r="X48" s="86">
        <v>47</v>
      </c>
      <c r="Y48" s="86">
        <f t="shared" si="0"/>
        <v>7</v>
      </c>
      <c r="Z48" s="86">
        <v>7</v>
      </c>
    </row>
    <row r="49" spans="24:26" x14ac:dyDescent="0.15">
      <c r="X49" s="86">
        <v>48</v>
      </c>
      <c r="Y49" s="86">
        <f t="shared" si="0"/>
        <v>7</v>
      </c>
      <c r="Z49" s="86">
        <v>8</v>
      </c>
    </row>
    <row r="50" spans="24:26" x14ac:dyDescent="0.15">
      <c r="X50" s="86">
        <v>49</v>
      </c>
      <c r="Y50" s="86">
        <f t="shared" si="0"/>
        <v>7</v>
      </c>
      <c r="Z50" s="86">
        <v>9</v>
      </c>
    </row>
    <row r="51" spans="24:26" x14ac:dyDescent="0.15">
      <c r="X51" s="86">
        <v>50</v>
      </c>
      <c r="Y51" s="86">
        <f t="shared" si="0"/>
        <v>7</v>
      </c>
      <c r="Z51" s="86">
        <v>10</v>
      </c>
    </row>
    <row r="52" spans="24:26" x14ac:dyDescent="0.15">
      <c r="X52" s="86">
        <v>51</v>
      </c>
      <c r="Y52" s="86">
        <f t="shared" si="0"/>
        <v>7</v>
      </c>
      <c r="Z52" s="86">
        <v>12</v>
      </c>
    </row>
    <row r="53" spans="24:26" x14ac:dyDescent="0.15">
      <c r="X53" s="86">
        <v>52</v>
      </c>
      <c r="Y53" s="86">
        <f t="shared" si="0"/>
        <v>7</v>
      </c>
      <c r="Z53" s="86">
        <v>13</v>
      </c>
    </row>
    <row r="54" spans="24:26" x14ac:dyDescent="0.15">
      <c r="X54" s="86">
        <v>53</v>
      </c>
      <c r="Y54" s="86">
        <f t="shared" si="0"/>
        <v>7</v>
      </c>
      <c r="Z54" s="86">
        <v>14</v>
      </c>
    </row>
    <row r="55" spans="24:26" x14ac:dyDescent="0.15">
      <c r="X55" s="86">
        <v>54</v>
      </c>
      <c r="Y55" s="86">
        <f t="shared" si="0"/>
        <v>7</v>
      </c>
      <c r="Z55" s="86">
        <v>15</v>
      </c>
    </row>
    <row r="56" spans="24:26" x14ac:dyDescent="0.15">
      <c r="X56" s="86">
        <v>55</v>
      </c>
      <c r="Y56" s="86">
        <f t="shared" si="0"/>
        <v>7</v>
      </c>
      <c r="Z56" s="86">
        <v>16</v>
      </c>
    </row>
    <row r="57" spans="24:26" x14ac:dyDescent="0.15">
      <c r="X57" s="86">
        <v>56</v>
      </c>
      <c r="Y57" s="86">
        <f t="shared" si="0"/>
        <v>7</v>
      </c>
      <c r="Z57" s="86">
        <v>17</v>
      </c>
    </row>
    <row r="58" spans="24:26" x14ac:dyDescent="0.15">
      <c r="X58" s="86">
        <v>57</v>
      </c>
      <c r="Y58" s="86">
        <f t="shared" si="0"/>
        <v>7</v>
      </c>
      <c r="Z58" s="86">
        <v>18</v>
      </c>
    </row>
    <row r="59" spans="24:26" x14ac:dyDescent="0.15">
      <c r="X59" s="86">
        <v>58</v>
      </c>
      <c r="Y59" s="86">
        <f t="shared" si="0"/>
        <v>7</v>
      </c>
      <c r="Z59" s="86">
        <v>19</v>
      </c>
    </row>
    <row r="60" spans="24:26" x14ac:dyDescent="0.15">
      <c r="X60" s="86">
        <v>59</v>
      </c>
      <c r="Y60" s="86">
        <f t="shared" si="0"/>
        <v>7</v>
      </c>
      <c r="Z60" s="86">
        <v>20</v>
      </c>
    </row>
    <row r="61" spans="24:26" x14ac:dyDescent="0.15">
      <c r="X61" s="86">
        <v>60</v>
      </c>
      <c r="Y61" s="86">
        <f t="shared" si="0"/>
        <v>7</v>
      </c>
      <c r="Z61" s="86">
        <v>21</v>
      </c>
    </row>
    <row r="62" spans="24:26" x14ac:dyDescent="0.15">
      <c r="X62" s="86">
        <v>61</v>
      </c>
      <c r="Y62" s="86">
        <f t="shared" si="0"/>
        <v>8</v>
      </c>
      <c r="Z62" s="86">
        <v>1</v>
      </c>
    </row>
    <row r="63" spans="24:26" x14ac:dyDescent="0.15">
      <c r="X63" s="86">
        <v>62</v>
      </c>
      <c r="Y63" s="86">
        <f t="shared" si="0"/>
        <v>8</v>
      </c>
      <c r="Z63" s="86">
        <v>2</v>
      </c>
    </row>
    <row r="64" spans="24:26" x14ac:dyDescent="0.15">
      <c r="X64" s="86">
        <v>63</v>
      </c>
      <c r="Y64" s="86">
        <f t="shared" si="0"/>
        <v>8</v>
      </c>
      <c r="Z64" s="86">
        <v>3</v>
      </c>
    </row>
    <row r="65" spans="24:26" x14ac:dyDescent="0.15">
      <c r="X65" s="86">
        <v>64</v>
      </c>
      <c r="Y65" s="86">
        <f t="shared" si="0"/>
        <v>8</v>
      </c>
      <c r="Z65" s="86">
        <v>4</v>
      </c>
    </row>
    <row r="66" spans="24:26" x14ac:dyDescent="0.15">
      <c r="X66" s="86">
        <v>65</v>
      </c>
      <c r="Y66" s="86">
        <f t="shared" si="0"/>
        <v>8</v>
      </c>
      <c r="Z66" s="86">
        <v>5</v>
      </c>
    </row>
    <row r="67" spans="24:26" x14ac:dyDescent="0.15">
      <c r="X67" s="86">
        <v>66</v>
      </c>
      <c r="Y67" s="86">
        <f t="shared" si="0"/>
        <v>8</v>
      </c>
      <c r="Z67" s="86">
        <v>6</v>
      </c>
    </row>
    <row r="68" spans="24:26" x14ac:dyDescent="0.15">
      <c r="X68" s="86">
        <v>67</v>
      </c>
      <c r="Y68" s="86">
        <f t="shared" si="0"/>
        <v>8</v>
      </c>
      <c r="Z68" s="86">
        <v>7</v>
      </c>
    </row>
    <row r="69" spans="24:26" x14ac:dyDescent="0.15">
      <c r="X69" s="86">
        <v>68</v>
      </c>
      <c r="Y69" s="86">
        <f t="shared" si="0"/>
        <v>8</v>
      </c>
      <c r="Z69" s="86">
        <v>8</v>
      </c>
    </row>
    <row r="70" spans="24:26" x14ac:dyDescent="0.15">
      <c r="X70" s="86">
        <v>69</v>
      </c>
      <c r="Y70" s="86">
        <f t="shared" si="0"/>
        <v>8</v>
      </c>
      <c r="Z70" s="86">
        <v>9</v>
      </c>
    </row>
    <row r="71" spans="24:26" x14ac:dyDescent="0.15">
      <c r="X71" s="86">
        <v>70</v>
      </c>
      <c r="Y71" s="86">
        <f t="shared" si="0"/>
        <v>8</v>
      </c>
      <c r="Z71" s="86">
        <v>10</v>
      </c>
    </row>
    <row r="72" spans="24:26" x14ac:dyDescent="0.15">
      <c r="X72" s="86">
        <v>71</v>
      </c>
      <c r="Y72" s="86">
        <f t="shared" si="0"/>
        <v>8</v>
      </c>
      <c r="Z72" s="86">
        <v>12</v>
      </c>
    </row>
    <row r="73" spans="24:26" x14ac:dyDescent="0.15">
      <c r="X73" s="86">
        <v>72</v>
      </c>
      <c r="Y73" s="86">
        <f t="shared" si="0"/>
        <v>8</v>
      </c>
      <c r="Z73" s="86">
        <v>13</v>
      </c>
    </row>
    <row r="74" spans="24:26" x14ac:dyDescent="0.15">
      <c r="X74" s="86">
        <v>73</v>
      </c>
      <c r="Y74" s="86">
        <f t="shared" si="0"/>
        <v>8</v>
      </c>
      <c r="Z74" s="86">
        <v>14</v>
      </c>
    </row>
    <row r="75" spans="24:26" x14ac:dyDescent="0.15">
      <c r="X75" s="86">
        <v>74</v>
      </c>
      <c r="Y75" s="86">
        <f t="shared" si="0"/>
        <v>8</v>
      </c>
      <c r="Z75" s="86">
        <v>15</v>
      </c>
    </row>
    <row r="76" spans="24:26" x14ac:dyDescent="0.15">
      <c r="X76" s="86">
        <v>75</v>
      </c>
      <c r="Y76" s="86">
        <f t="shared" si="0"/>
        <v>8</v>
      </c>
      <c r="Z76" s="86">
        <v>16</v>
      </c>
    </row>
    <row r="77" spans="24:26" x14ac:dyDescent="0.15">
      <c r="X77" s="86">
        <v>76</v>
      </c>
      <c r="Y77" s="86">
        <f t="shared" si="0"/>
        <v>8</v>
      </c>
      <c r="Z77" s="86">
        <v>17</v>
      </c>
    </row>
    <row r="78" spans="24:26" x14ac:dyDescent="0.15">
      <c r="X78" s="86">
        <v>77</v>
      </c>
      <c r="Y78" s="86">
        <f t="shared" si="0"/>
        <v>8</v>
      </c>
      <c r="Z78" s="86">
        <v>18</v>
      </c>
    </row>
    <row r="79" spans="24:26" x14ac:dyDescent="0.15">
      <c r="X79" s="86">
        <v>78</v>
      </c>
      <c r="Y79" s="86">
        <f t="shared" si="0"/>
        <v>8</v>
      </c>
      <c r="Z79" s="86">
        <v>19</v>
      </c>
    </row>
    <row r="80" spans="24:26" x14ac:dyDescent="0.15">
      <c r="X80" s="86">
        <v>79</v>
      </c>
      <c r="Y80" s="86">
        <f t="shared" si="0"/>
        <v>8</v>
      </c>
      <c r="Z80" s="86">
        <v>20</v>
      </c>
    </row>
    <row r="81" spans="24:26" x14ac:dyDescent="0.15">
      <c r="X81" s="86">
        <v>80</v>
      </c>
      <c r="Y81" s="86">
        <f t="shared" si="0"/>
        <v>8</v>
      </c>
      <c r="Z81" s="86">
        <v>21</v>
      </c>
    </row>
    <row r="82" spans="24:26" x14ac:dyDescent="0.15">
      <c r="X82" s="86">
        <v>81</v>
      </c>
      <c r="Y82" s="86">
        <f t="shared" si="0"/>
        <v>9</v>
      </c>
      <c r="Z82" s="86">
        <v>1</v>
      </c>
    </row>
    <row r="83" spans="24:26" x14ac:dyDescent="0.15">
      <c r="X83" s="86">
        <v>82</v>
      </c>
      <c r="Y83" s="86">
        <f t="shared" si="0"/>
        <v>9</v>
      </c>
      <c r="Z83" s="86">
        <v>2</v>
      </c>
    </row>
    <row r="84" spans="24:26" x14ac:dyDescent="0.15">
      <c r="X84" s="86">
        <v>83</v>
      </c>
      <c r="Y84" s="86">
        <f t="shared" si="0"/>
        <v>9</v>
      </c>
      <c r="Z84" s="86">
        <v>3</v>
      </c>
    </row>
    <row r="85" spans="24:26" x14ac:dyDescent="0.15">
      <c r="X85" s="86">
        <v>84</v>
      </c>
      <c r="Y85" s="86">
        <f t="shared" si="0"/>
        <v>9</v>
      </c>
      <c r="Z85" s="86">
        <v>4</v>
      </c>
    </row>
    <row r="86" spans="24:26" x14ac:dyDescent="0.15">
      <c r="X86" s="86">
        <v>85</v>
      </c>
      <c r="Y86" s="86">
        <f t="shared" si="0"/>
        <v>9</v>
      </c>
      <c r="Z86" s="86">
        <v>5</v>
      </c>
    </row>
    <row r="87" spans="24:26" x14ac:dyDescent="0.15">
      <c r="X87" s="86">
        <v>86</v>
      </c>
      <c r="Y87" s="86">
        <f t="shared" ref="Y87:Y150" si="1">Y67+1</f>
        <v>9</v>
      </c>
      <c r="Z87" s="86">
        <v>6</v>
      </c>
    </row>
    <row r="88" spans="24:26" x14ac:dyDescent="0.15">
      <c r="X88" s="86">
        <v>87</v>
      </c>
      <c r="Y88" s="86">
        <f t="shared" si="1"/>
        <v>9</v>
      </c>
      <c r="Z88" s="86">
        <v>7</v>
      </c>
    </row>
    <row r="89" spans="24:26" x14ac:dyDescent="0.15">
      <c r="X89" s="86">
        <v>88</v>
      </c>
      <c r="Y89" s="86">
        <f t="shared" si="1"/>
        <v>9</v>
      </c>
      <c r="Z89" s="86">
        <v>8</v>
      </c>
    </row>
    <row r="90" spans="24:26" x14ac:dyDescent="0.15">
      <c r="X90" s="86">
        <v>89</v>
      </c>
      <c r="Y90" s="86">
        <f t="shared" si="1"/>
        <v>9</v>
      </c>
      <c r="Z90" s="86">
        <v>9</v>
      </c>
    </row>
    <row r="91" spans="24:26" x14ac:dyDescent="0.15">
      <c r="X91" s="86">
        <v>90</v>
      </c>
      <c r="Y91" s="86">
        <f t="shared" si="1"/>
        <v>9</v>
      </c>
      <c r="Z91" s="86">
        <v>10</v>
      </c>
    </row>
    <row r="92" spans="24:26" x14ac:dyDescent="0.15">
      <c r="X92" s="86">
        <v>91</v>
      </c>
      <c r="Y92" s="86">
        <f t="shared" si="1"/>
        <v>9</v>
      </c>
      <c r="Z92" s="86">
        <v>12</v>
      </c>
    </row>
    <row r="93" spans="24:26" x14ac:dyDescent="0.15">
      <c r="X93" s="86">
        <v>92</v>
      </c>
      <c r="Y93" s="86">
        <f t="shared" si="1"/>
        <v>9</v>
      </c>
      <c r="Z93" s="86">
        <v>13</v>
      </c>
    </row>
    <row r="94" spans="24:26" x14ac:dyDescent="0.15">
      <c r="X94" s="86">
        <v>93</v>
      </c>
      <c r="Y94" s="86">
        <f t="shared" si="1"/>
        <v>9</v>
      </c>
      <c r="Z94" s="86">
        <v>14</v>
      </c>
    </row>
    <row r="95" spans="24:26" x14ac:dyDescent="0.15">
      <c r="X95" s="86">
        <v>94</v>
      </c>
      <c r="Y95" s="86">
        <f t="shared" si="1"/>
        <v>9</v>
      </c>
      <c r="Z95" s="86">
        <v>15</v>
      </c>
    </row>
    <row r="96" spans="24:26" x14ac:dyDescent="0.15">
      <c r="X96" s="86">
        <v>95</v>
      </c>
      <c r="Y96" s="86">
        <f t="shared" si="1"/>
        <v>9</v>
      </c>
      <c r="Z96" s="86">
        <v>16</v>
      </c>
    </row>
    <row r="97" spans="24:26" x14ac:dyDescent="0.15">
      <c r="X97" s="86">
        <v>96</v>
      </c>
      <c r="Y97" s="86">
        <f t="shared" si="1"/>
        <v>9</v>
      </c>
      <c r="Z97" s="86">
        <v>17</v>
      </c>
    </row>
    <row r="98" spans="24:26" x14ac:dyDescent="0.15">
      <c r="X98" s="86">
        <v>97</v>
      </c>
      <c r="Y98" s="86">
        <f t="shared" si="1"/>
        <v>9</v>
      </c>
      <c r="Z98" s="86">
        <v>18</v>
      </c>
    </row>
    <row r="99" spans="24:26" x14ac:dyDescent="0.15">
      <c r="X99" s="86">
        <v>98</v>
      </c>
      <c r="Y99" s="86">
        <f t="shared" si="1"/>
        <v>9</v>
      </c>
      <c r="Z99" s="86">
        <v>19</v>
      </c>
    </row>
    <row r="100" spans="24:26" x14ac:dyDescent="0.15">
      <c r="X100" s="86">
        <v>99</v>
      </c>
      <c r="Y100" s="86">
        <f t="shared" si="1"/>
        <v>9</v>
      </c>
      <c r="Z100" s="86">
        <v>20</v>
      </c>
    </row>
    <row r="101" spans="24:26" x14ac:dyDescent="0.15">
      <c r="X101" s="86">
        <v>100</v>
      </c>
      <c r="Y101" s="86">
        <f t="shared" si="1"/>
        <v>9</v>
      </c>
      <c r="Z101" s="86">
        <v>21</v>
      </c>
    </row>
    <row r="102" spans="24:26" x14ac:dyDescent="0.15">
      <c r="X102" s="86">
        <v>101</v>
      </c>
      <c r="Y102" s="86">
        <f t="shared" si="1"/>
        <v>10</v>
      </c>
      <c r="Z102" s="86">
        <v>1</v>
      </c>
    </row>
    <row r="103" spans="24:26" x14ac:dyDescent="0.15">
      <c r="X103" s="86">
        <v>102</v>
      </c>
      <c r="Y103" s="86">
        <f t="shared" si="1"/>
        <v>10</v>
      </c>
      <c r="Z103" s="86">
        <v>2</v>
      </c>
    </row>
    <row r="104" spans="24:26" x14ac:dyDescent="0.15">
      <c r="X104" s="86">
        <v>103</v>
      </c>
      <c r="Y104" s="86">
        <f t="shared" si="1"/>
        <v>10</v>
      </c>
      <c r="Z104" s="86">
        <v>3</v>
      </c>
    </row>
    <row r="105" spans="24:26" x14ac:dyDescent="0.15">
      <c r="X105" s="86">
        <v>104</v>
      </c>
      <c r="Y105" s="86">
        <f t="shared" si="1"/>
        <v>10</v>
      </c>
      <c r="Z105" s="86">
        <v>4</v>
      </c>
    </row>
    <row r="106" spans="24:26" x14ac:dyDescent="0.15">
      <c r="X106" s="86">
        <v>105</v>
      </c>
      <c r="Y106" s="86">
        <f t="shared" si="1"/>
        <v>10</v>
      </c>
      <c r="Z106" s="86">
        <v>5</v>
      </c>
    </row>
    <row r="107" spans="24:26" x14ac:dyDescent="0.15">
      <c r="X107" s="86">
        <v>106</v>
      </c>
      <c r="Y107" s="86">
        <f t="shared" si="1"/>
        <v>10</v>
      </c>
      <c r="Z107" s="86">
        <v>6</v>
      </c>
    </row>
    <row r="108" spans="24:26" x14ac:dyDescent="0.15">
      <c r="X108" s="86">
        <v>107</v>
      </c>
      <c r="Y108" s="86">
        <f t="shared" si="1"/>
        <v>10</v>
      </c>
      <c r="Z108" s="86">
        <v>7</v>
      </c>
    </row>
    <row r="109" spans="24:26" x14ac:dyDescent="0.15">
      <c r="X109" s="86">
        <v>108</v>
      </c>
      <c r="Y109" s="86">
        <f t="shared" si="1"/>
        <v>10</v>
      </c>
      <c r="Z109" s="86">
        <v>8</v>
      </c>
    </row>
    <row r="110" spans="24:26" x14ac:dyDescent="0.15">
      <c r="X110" s="86">
        <v>109</v>
      </c>
      <c r="Y110" s="86">
        <f t="shared" si="1"/>
        <v>10</v>
      </c>
      <c r="Z110" s="86">
        <v>9</v>
      </c>
    </row>
    <row r="111" spans="24:26" x14ac:dyDescent="0.15">
      <c r="X111" s="86">
        <v>110</v>
      </c>
      <c r="Y111" s="86">
        <f t="shared" si="1"/>
        <v>10</v>
      </c>
      <c r="Z111" s="86">
        <v>10</v>
      </c>
    </row>
    <row r="112" spans="24:26" x14ac:dyDescent="0.15">
      <c r="X112" s="86">
        <v>111</v>
      </c>
      <c r="Y112" s="86">
        <f t="shared" si="1"/>
        <v>10</v>
      </c>
      <c r="Z112" s="86">
        <v>12</v>
      </c>
    </row>
    <row r="113" spans="24:26" x14ac:dyDescent="0.15">
      <c r="X113" s="86">
        <v>112</v>
      </c>
      <c r="Y113" s="86">
        <f t="shared" si="1"/>
        <v>10</v>
      </c>
      <c r="Z113" s="86">
        <v>13</v>
      </c>
    </row>
    <row r="114" spans="24:26" x14ac:dyDescent="0.15">
      <c r="X114" s="86">
        <v>113</v>
      </c>
      <c r="Y114" s="86">
        <f t="shared" si="1"/>
        <v>10</v>
      </c>
      <c r="Z114" s="86">
        <v>14</v>
      </c>
    </row>
    <row r="115" spans="24:26" x14ac:dyDescent="0.15">
      <c r="X115" s="86">
        <v>114</v>
      </c>
      <c r="Y115" s="86">
        <f t="shared" si="1"/>
        <v>10</v>
      </c>
      <c r="Z115" s="86">
        <v>15</v>
      </c>
    </row>
    <row r="116" spans="24:26" x14ac:dyDescent="0.15">
      <c r="X116" s="86">
        <v>115</v>
      </c>
      <c r="Y116" s="86">
        <f t="shared" si="1"/>
        <v>10</v>
      </c>
      <c r="Z116" s="86">
        <v>16</v>
      </c>
    </row>
    <row r="117" spans="24:26" x14ac:dyDescent="0.15">
      <c r="X117" s="86">
        <v>116</v>
      </c>
      <c r="Y117" s="86">
        <f t="shared" si="1"/>
        <v>10</v>
      </c>
      <c r="Z117" s="86">
        <v>17</v>
      </c>
    </row>
    <row r="118" spans="24:26" x14ac:dyDescent="0.15">
      <c r="X118" s="86">
        <v>117</v>
      </c>
      <c r="Y118" s="86">
        <f t="shared" si="1"/>
        <v>10</v>
      </c>
      <c r="Z118" s="86">
        <v>18</v>
      </c>
    </row>
    <row r="119" spans="24:26" x14ac:dyDescent="0.15">
      <c r="X119" s="86">
        <v>118</v>
      </c>
      <c r="Y119" s="86">
        <f t="shared" si="1"/>
        <v>10</v>
      </c>
      <c r="Z119" s="86">
        <v>19</v>
      </c>
    </row>
    <row r="120" spans="24:26" x14ac:dyDescent="0.15">
      <c r="X120" s="86">
        <v>119</v>
      </c>
      <c r="Y120" s="86">
        <f t="shared" si="1"/>
        <v>10</v>
      </c>
      <c r="Z120" s="86">
        <v>20</v>
      </c>
    </row>
    <row r="121" spans="24:26" x14ac:dyDescent="0.15">
      <c r="X121" s="86">
        <v>120</v>
      </c>
      <c r="Y121" s="86">
        <f t="shared" si="1"/>
        <v>10</v>
      </c>
      <c r="Z121" s="86">
        <v>21</v>
      </c>
    </row>
    <row r="122" spans="24:26" x14ac:dyDescent="0.15">
      <c r="X122" s="86">
        <v>121</v>
      </c>
      <c r="Y122" s="86">
        <f t="shared" si="1"/>
        <v>11</v>
      </c>
      <c r="Z122" s="86">
        <v>1</v>
      </c>
    </row>
    <row r="123" spans="24:26" x14ac:dyDescent="0.15">
      <c r="X123" s="86">
        <v>122</v>
      </c>
      <c r="Y123" s="86">
        <f t="shared" si="1"/>
        <v>11</v>
      </c>
      <c r="Z123" s="86">
        <v>2</v>
      </c>
    </row>
    <row r="124" spans="24:26" x14ac:dyDescent="0.15">
      <c r="X124" s="86">
        <v>123</v>
      </c>
      <c r="Y124" s="86">
        <f t="shared" si="1"/>
        <v>11</v>
      </c>
      <c r="Z124" s="86">
        <v>3</v>
      </c>
    </row>
    <row r="125" spans="24:26" x14ac:dyDescent="0.15">
      <c r="X125" s="86">
        <v>124</v>
      </c>
      <c r="Y125" s="86">
        <f t="shared" si="1"/>
        <v>11</v>
      </c>
      <c r="Z125" s="86">
        <v>4</v>
      </c>
    </row>
    <row r="126" spans="24:26" x14ac:dyDescent="0.15">
      <c r="X126" s="86">
        <v>125</v>
      </c>
      <c r="Y126" s="86">
        <f t="shared" si="1"/>
        <v>11</v>
      </c>
      <c r="Z126" s="86">
        <v>5</v>
      </c>
    </row>
    <row r="127" spans="24:26" x14ac:dyDescent="0.15">
      <c r="X127" s="86">
        <v>126</v>
      </c>
      <c r="Y127" s="86">
        <f t="shared" si="1"/>
        <v>11</v>
      </c>
      <c r="Z127" s="86">
        <v>6</v>
      </c>
    </row>
    <row r="128" spans="24:26" x14ac:dyDescent="0.15">
      <c r="X128" s="86">
        <v>127</v>
      </c>
      <c r="Y128" s="86">
        <f t="shared" si="1"/>
        <v>11</v>
      </c>
      <c r="Z128" s="86">
        <v>7</v>
      </c>
    </row>
    <row r="129" spans="24:26" x14ac:dyDescent="0.15">
      <c r="X129" s="86">
        <v>128</v>
      </c>
      <c r="Y129" s="86">
        <f t="shared" si="1"/>
        <v>11</v>
      </c>
      <c r="Z129" s="86">
        <v>8</v>
      </c>
    </row>
    <row r="130" spans="24:26" x14ac:dyDescent="0.15">
      <c r="X130" s="86">
        <v>129</v>
      </c>
      <c r="Y130" s="86">
        <f t="shared" si="1"/>
        <v>11</v>
      </c>
      <c r="Z130" s="86">
        <v>9</v>
      </c>
    </row>
    <row r="131" spans="24:26" x14ac:dyDescent="0.15">
      <c r="X131" s="86">
        <v>130</v>
      </c>
      <c r="Y131" s="86">
        <f t="shared" si="1"/>
        <v>11</v>
      </c>
      <c r="Z131" s="86">
        <v>10</v>
      </c>
    </row>
    <row r="132" spans="24:26" x14ac:dyDescent="0.15">
      <c r="X132" s="86">
        <v>131</v>
      </c>
      <c r="Y132" s="86">
        <f t="shared" si="1"/>
        <v>11</v>
      </c>
      <c r="Z132" s="86">
        <v>12</v>
      </c>
    </row>
    <row r="133" spans="24:26" x14ac:dyDescent="0.15">
      <c r="X133" s="86">
        <v>132</v>
      </c>
      <c r="Y133" s="86">
        <f t="shared" si="1"/>
        <v>11</v>
      </c>
      <c r="Z133" s="86">
        <v>13</v>
      </c>
    </row>
    <row r="134" spans="24:26" x14ac:dyDescent="0.15">
      <c r="X134" s="86">
        <v>133</v>
      </c>
      <c r="Y134" s="86">
        <f t="shared" si="1"/>
        <v>11</v>
      </c>
      <c r="Z134" s="86">
        <v>14</v>
      </c>
    </row>
    <row r="135" spans="24:26" x14ac:dyDescent="0.15">
      <c r="X135" s="86">
        <v>134</v>
      </c>
      <c r="Y135" s="86">
        <f t="shared" si="1"/>
        <v>11</v>
      </c>
      <c r="Z135" s="86">
        <v>15</v>
      </c>
    </row>
    <row r="136" spans="24:26" x14ac:dyDescent="0.15">
      <c r="X136" s="86">
        <v>135</v>
      </c>
      <c r="Y136" s="86">
        <f t="shared" si="1"/>
        <v>11</v>
      </c>
      <c r="Z136" s="86">
        <v>16</v>
      </c>
    </row>
    <row r="137" spans="24:26" x14ac:dyDescent="0.15">
      <c r="X137" s="86">
        <v>136</v>
      </c>
      <c r="Y137" s="86">
        <f t="shared" si="1"/>
        <v>11</v>
      </c>
      <c r="Z137" s="86">
        <v>17</v>
      </c>
    </row>
    <row r="138" spans="24:26" x14ac:dyDescent="0.15">
      <c r="X138" s="86">
        <v>137</v>
      </c>
      <c r="Y138" s="86">
        <f t="shared" si="1"/>
        <v>11</v>
      </c>
      <c r="Z138" s="86">
        <v>18</v>
      </c>
    </row>
    <row r="139" spans="24:26" x14ac:dyDescent="0.15">
      <c r="X139" s="86">
        <v>138</v>
      </c>
      <c r="Y139" s="86">
        <f t="shared" si="1"/>
        <v>11</v>
      </c>
      <c r="Z139" s="86">
        <v>19</v>
      </c>
    </row>
    <row r="140" spans="24:26" x14ac:dyDescent="0.15">
      <c r="X140" s="86">
        <v>139</v>
      </c>
      <c r="Y140" s="86">
        <f t="shared" si="1"/>
        <v>11</v>
      </c>
      <c r="Z140" s="86">
        <v>20</v>
      </c>
    </row>
    <row r="141" spans="24:26" x14ac:dyDescent="0.15">
      <c r="X141" s="86">
        <v>140</v>
      </c>
      <c r="Y141" s="86">
        <f t="shared" si="1"/>
        <v>11</v>
      </c>
      <c r="Z141" s="86">
        <v>21</v>
      </c>
    </row>
    <row r="142" spans="24:26" x14ac:dyDescent="0.15">
      <c r="X142" s="86">
        <v>141</v>
      </c>
      <c r="Y142" s="86">
        <f t="shared" si="1"/>
        <v>12</v>
      </c>
      <c r="Z142" s="86">
        <v>1</v>
      </c>
    </row>
    <row r="143" spans="24:26" x14ac:dyDescent="0.15">
      <c r="X143" s="86">
        <v>142</v>
      </c>
      <c r="Y143" s="86">
        <f t="shared" si="1"/>
        <v>12</v>
      </c>
      <c r="Z143" s="86">
        <v>2</v>
      </c>
    </row>
    <row r="144" spans="24:26" x14ac:dyDescent="0.15">
      <c r="X144" s="86">
        <v>143</v>
      </c>
      <c r="Y144" s="86">
        <f t="shared" si="1"/>
        <v>12</v>
      </c>
      <c r="Z144" s="86">
        <v>3</v>
      </c>
    </row>
    <row r="145" spans="24:26" x14ac:dyDescent="0.15">
      <c r="X145" s="86">
        <v>144</v>
      </c>
      <c r="Y145" s="86">
        <f t="shared" si="1"/>
        <v>12</v>
      </c>
      <c r="Z145" s="86">
        <v>4</v>
      </c>
    </row>
    <row r="146" spans="24:26" x14ac:dyDescent="0.15">
      <c r="X146" s="86">
        <v>145</v>
      </c>
      <c r="Y146" s="86">
        <f t="shared" si="1"/>
        <v>12</v>
      </c>
      <c r="Z146" s="86">
        <v>5</v>
      </c>
    </row>
    <row r="147" spans="24:26" x14ac:dyDescent="0.15">
      <c r="X147" s="86">
        <v>146</v>
      </c>
      <c r="Y147" s="86">
        <f t="shared" si="1"/>
        <v>12</v>
      </c>
      <c r="Z147" s="86">
        <v>6</v>
      </c>
    </row>
    <row r="148" spans="24:26" x14ac:dyDescent="0.15">
      <c r="X148" s="86">
        <v>147</v>
      </c>
      <c r="Y148" s="86">
        <f t="shared" si="1"/>
        <v>12</v>
      </c>
      <c r="Z148" s="86">
        <v>7</v>
      </c>
    </row>
    <row r="149" spans="24:26" x14ac:dyDescent="0.15">
      <c r="X149" s="86">
        <v>148</v>
      </c>
      <c r="Y149" s="86">
        <f t="shared" si="1"/>
        <v>12</v>
      </c>
      <c r="Z149" s="86">
        <v>8</v>
      </c>
    </row>
    <row r="150" spans="24:26" x14ac:dyDescent="0.15">
      <c r="X150" s="86">
        <v>149</v>
      </c>
      <c r="Y150" s="86">
        <f t="shared" si="1"/>
        <v>12</v>
      </c>
      <c r="Z150" s="86">
        <v>9</v>
      </c>
    </row>
    <row r="151" spans="24:26" x14ac:dyDescent="0.15">
      <c r="X151" s="86">
        <v>150</v>
      </c>
      <c r="Y151" s="86">
        <f t="shared" ref="Y151:Y214" si="2">Y131+1</f>
        <v>12</v>
      </c>
      <c r="Z151" s="86">
        <v>10</v>
      </c>
    </row>
    <row r="152" spans="24:26" x14ac:dyDescent="0.15">
      <c r="X152" s="86">
        <v>151</v>
      </c>
      <c r="Y152" s="86">
        <f t="shared" si="2"/>
        <v>12</v>
      </c>
      <c r="Z152" s="86">
        <v>12</v>
      </c>
    </row>
    <row r="153" spans="24:26" x14ac:dyDescent="0.15">
      <c r="X153" s="86">
        <v>152</v>
      </c>
      <c r="Y153" s="86">
        <f t="shared" si="2"/>
        <v>12</v>
      </c>
      <c r="Z153" s="86">
        <v>13</v>
      </c>
    </row>
    <row r="154" spans="24:26" x14ac:dyDescent="0.15">
      <c r="X154" s="86">
        <v>153</v>
      </c>
      <c r="Y154" s="86">
        <f t="shared" si="2"/>
        <v>12</v>
      </c>
      <c r="Z154" s="86">
        <v>14</v>
      </c>
    </row>
    <row r="155" spans="24:26" x14ac:dyDescent="0.15">
      <c r="X155" s="86">
        <v>154</v>
      </c>
      <c r="Y155" s="86">
        <f t="shared" si="2"/>
        <v>12</v>
      </c>
      <c r="Z155" s="86">
        <v>15</v>
      </c>
    </row>
    <row r="156" spans="24:26" x14ac:dyDescent="0.15">
      <c r="X156" s="86">
        <v>155</v>
      </c>
      <c r="Y156" s="86">
        <f t="shared" si="2"/>
        <v>12</v>
      </c>
      <c r="Z156" s="86">
        <v>16</v>
      </c>
    </row>
    <row r="157" spans="24:26" x14ac:dyDescent="0.15">
      <c r="X157" s="86">
        <v>156</v>
      </c>
      <c r="Y157" s="86">
        <f t="shared" si="2"/>
        <v>12</v>
      </c>
      <c r="Z157" s="86">
        <v>17</v>
      </c>
    </row>
    <row r="158" spans="24:26" x14ac:dyDescent="0.15">
      <c r="X158" s="86">
        <v>157</v>
      </c>
      <c r="Y158" s="86">
        <f t="shared" si="2"/>
        <v>12</v>
      </c>
      <c r="Z158" s="86">
        <v>18</v>
      </c>
    </row>
    <row r="159" spans="24:26" x14ac:dyDescent="0.15">
      <c r="X159" s="86">
        <v>158</v>
      </c>
      <c r="Y159" s="86">
        <f t="shared" si="2"/>
        <v>12</v>
      </c>
      <c r="Z159" s="86">
        <v>19</v>
      </c>
    </row>
    <row r="160" spans="24:26" x14ac:dyDescent="0.15">
      <c r="X160" s="86">
        <v>159</v>
      </c>
      <c r="Y160" s="86">
        <f t="shared" si="2"/>
        <v>12</v>
      </c>
      <c r="Z160" s="86">
        <v>20</v>
      </c>
    </row>
    <row r="161" spans="24:26" x14ac:dyDescent="0.15">
      <c r="X161" s="86">
        <v>160</v>
      </c>
      <c r="Y161" s="86">
        <f t="shared" si="2"/>
        <v>12</v>
      </c>
      <c r="Z161" s="86">
        <v>21</v>
      </c>
    </row>
    <row r="162" spans="24:26" x14ac:dyDescent="0.15">
      <c r="X162" s="86">
        <v>161</v>
      </c>
      <c r="Y162" s="86">
        <f t="shared" si="2"/>
        <v>13</v>
      </c>
      <c r="Z162" s="86">
        <v>1</v>
      </c>
    </row>
    <row r="163" spans="24:26" x14ac:dyDescent="0.15">
      <c r="X163" s="86">
        <v>162</v>
      </c>
      <c r="Y163" s="86">
        <f t="shared" si="2"/>
        <v>13</v>
      </c>
      <c r="Z163" s="86">
        <v>2</v>
      </c>
    </row>
    <row r="164" spans="24:26" x14ac:dyDescent="0.15">
      <c r="X164" s="86">
        <v>163</v>
      </c>
      <c r="Y164" s="86">
        <f t="shared" si="2"/>
        <v>13</v>
      </c>
      <c r="Z164" s="86">
        <v>3</v>
      </c>
    </row>
    <row r="165" spans="24:26" x14ac:dyDescent="0.15">
      <c r="X165" s="86">
        <v>164</v>
      </c>
      <c r="Y165" s="86">
        <f t="shared" si="2"/>
        <v>13</v>
      </c>
      <c r="Z165" s="86">
        <v>4</v>
      </c>
    </row>
    <row r="166" spans="24:26" x14ac:dyDescent="0.15">
      <c r="X166" s="86">
        <v>165</v>
      </c>
      <c r="Y166" s="86">
        <f t="shared" si="2"/>
        <v>13</v>
      </c>
      <c r="Z166" s="86">
        <v>5</v>
      </c>
    </row>
    <row r="167" spans="24:26" x14ac:dyDescent="0.15">
      <c r="X167" s="86">
        <v>166</v>
      </c>
      <c r="Y167" s="86">
        <f t="shared" si="2"/>
        <v>13</v>
      </c>
      <c r="Z167" s="86">
        <v>6</v>
      </c>
    </row>
    <row r="168" spans="24:26" x14ac:dyDescent="0.15">
      <c r="X168" s="86">
        <v>167</v>
      </c>
      <c r="Y168" s="86">
        <f t="shared" si="2"/>
        <v>13</v>
      </c>
      <c r="Z168" s="86">
        <v>7</v>
      </c>
    </row>
    <row r="169" spans="24:26" x14ac:dyDescent="0.15">
      <c r="X169" s="86">
        <v>168</v>
      </c>
      <c r="Y169" s="86">
        <f t="shared" si="2"/>
        <v>13</v>
      </c>
      <c r="Z169" s="86">
        <v>8</v>
      </c>
    </row>
    <row r="170" spans="24:26" x14ac:dyDescent="0.15">
      <c r="X170" s="86">
        <v>169</v>
      </c>
      <c r="Y170" s="86">
        <f t="shared" si="2"/>
        <v>13</v>
      </c>
      <c r="Z170" s="86">
        <v>9</v>
      </c>
    </row>
    <row r="171" spans="24:26" x14ac:dyDescent="0.15">
      <c r="X171" s="86">
        <v>170</v>
      </c>
      <c r="Y171" s="86">
        <f t="shared" si="2"/>
        <v>13</v>
      </c>
      <c r="Z171" s="86">
        <v>10</v>
      </c>
    </row>
    <row r="172" spans="24:26" x14ac:dyDescent="0.15">
      <c r="X172" s="86">
        <v>171</v>
      </c>
      <c r="Y172" s="86">
        <f t="shared" si="2"/>
        <v>13</v>
      </c>
      <c r="Z172" s="86">
        <v>12</v>
      </c>
    </row>
    <row r="173" spans="24:26" x14ac:dyDescent="0.15">
      <c r="X173" s="86">
        <v>172</v>
      </c>
      <c r="Y173" s="86">
        <f t="shared" si="2"/>
        <v>13</v>
      </c>
      <c r="Z173" s="86">
        <v>13</v>
      </c>
    </row>
    <row r="174" spans="24:26" x14ac:dyDescent="0.15">
      <c r="X174" s="86">
        <v>173</v>
      </c>
      <c r="Y174" s="86">
        <f t="shared" si="2"/>
        <v>13</v>
      </c>
      <c r="Z174" s="86">
        <v>14</v>
      </c>
    </row>
    <row r="175" spans="24:26" x14ac:dyDescent="0.15">
      <c r="X175" s="86">
        <v>174</v>
      </c>
      <c r="Y175" s="86">
        <f t="shared" si="2"/>
        <v>13</v>
      </c>
      <c r="Z175" s="86">
        <v>15</v>
      </c>
    </row>
    <row r="176" spans="24:26" x14ac:dyDescent="0.15">
      <c r="X176" s="86">
        <v>175</v>
      </c>
      <c r="Y176" s="86">
        <f t="shared" si="2"/>
        <v>13</v>
      </c>
      <c r="Z176" s="86">
        <v>16</v>
      </c>
    </row>
    <row r="177" spans="24:26" x14ac:dyDescent="0.15">
      <c r="X177" s="86">
        <v>176</v>
      </c>
      <c r="Y177" s="86">
        <f t="shared" si="2"/>
        <v>13</v>
      </c>
      <c r="Z177" s="86">
        <v>17</v>
      </c>
    </row>
    <row r="178" spans="24:26" x14ac:dyDescent="0.15">
      <c r="X178" s="86">
        <v>177</v>
      </c>
      <c r="Y178" s="86">
        <f t="shared" si="2"/>
        <v>13</v>
      </c>
      <c r="Z178" s="86">
        <v>18</v>
      </c>
    </row>
    <row r="179" spans="24:26" x14ac:dyDescent="0.15">
      <c r="X179" s="86">
        <v>178</v>
      </c>
      <c r="Y179" s="86">
        <f t="shared" si="2"/>
        <v>13</v>
      </c>
      <c r="Z179" s="86">
        <v>19</v>
      </c>
    </row>
    <row r="180" spans="24:26" x14ac:dyDescent="0.15">
      <c r="X180" s="86">
        <v>179</v>
      </c>
      <c r="Y180" s="86">
        <f t="shared" si="2"/>
        <v>13</v>
      </c>
      <c r="Z180" s="86">
        <v>20</v>
      </c>
    </row>
    <row r="181" spans="24:26" x14ac:dyDescent="0.15">
      <c r="X181" s="86">
        <v>180</v>
      </c>
      <c r="Y181" s="86">
        <f t="shared" si="2"/>
        <v>13</v>
      </c>
      <c r="Z181" s="86">
        <v>21</v>
      </c>
    </row>
    <row r="182" spans="24:26" x14ac:dyDescent="0.15">
      <c r="X182" s="86">
        <v>181</v>
      </c>
      <c r="Y182" s="86">
        <f t="shared" si="2"/>
        <v>14</v>
      </c>
      <c r="Z182" s="86">
        <v>1</v>
      </c>
    </row>
    <row r="183" spans="24:26" x14ac:dyDescent="0.15">
      <c r="X183" s="86">
        <v>182</v>
      </c>
      <c r="Y183" s="86">
        <f t="shared" si="2"/>
        <v>14</v>
      </c>
      <c r="Z183" s="86">
        <v>2</v>
      </c>
    </row>
    <row r="184" spans="24:26" x14ac:dyDescent="0.15">
      <c r="X184" s="86">
        <v>183</v>
      </c>
      <c r="Y184" s="86">
        <f t="shared" si="2"/>
        <v>14</v>
      </c>
      <c r="Z184" s="86">
        <v>3</v>
      </c>
    </row>
    <row r="185" spans="24:26" x14ac:dyDescent="0.15">
      <c r="X185" s="86">
        <v>184</v>
      </c>
      <c r="Y185" s="86">
        <f t="shared" si="2"/>
        <v>14</v>
      </c>
      <c r="Z185" s="86">
        <v>4</v>
      </c>
    </row>
    <row r="186" spans="24:26" x14ac:dyDescent="0.15">
      <c r="X186" s="86">
        <v>185</v>
      </c>
      <c r="Y186" s="86">
        <f t="shared" si="2"/>
        <v>14</v>
      </c>
      <c r="Z186" s="86">
        <v>5</v>
      </c>
    </row>
    <row r="187" spans="24:26" x14ac:dyDescent="0.15">
      <c r="X187" s="86">
        <v>186</v>
      </c>
      <c r="Y187" s="86">
        <f t="shared" si="2"/>
        <v>14</v>
      </c>
      <c r="Z187" s="86">
        <v>6</v>
      </c>
    </row>
    <row r="188" spans="24:26" x14ac:dyDescent="0.15">
      <c r="X188" s="86">
        <v>187</v>
      </c>
      <c r="Y188" s="86">
        <f t="shared" si="2"/>
        <v>14</v>
      </c>
      <c r="Z188" s="86">
        <v>7</v>
      </c>
    </row>
    <row r="189" spans="24:26" x14ac:dyDescent="0.15">
      <c r="X189" s="86">
        <v>188</v>
      </c>
      <c r="Y189" s="86">
        <f t="shared" si="2"/>
        <v>14</v>
      </c>
      <c r="Z189" s="86">
        <v>8</v>
      </c>
    </row>
    <row r="190" spans="24:26" x14ac:dyDescent="0.15">
      <c r="X190" s="86">
        <v>189</v>
      </c>
      <c r="Y190" s="86">
        <f t="shared" si="2"/>
        <v>14</v>
      </c>
      <c r="Z190" s="86">
        <v>9</v>
      </c>
    </row>
    <row r="191" spans="24:26" x14ac:dyDescent="0.15">
      <c r="X191" s="86">
        <v>190</v>
      </c>
      <c r="Y191" s="86">
        <f t="shared" si="2"/>
        <v>14</v>
      </c>
      <c r="Z191" s="86">
        <v>10</v>
      </c>
    </row>
    <row r="192" spans="24:26" x14ac:dyDescent="0.15">
      <c r="X192" s="86">
        <v>191</v>
      </c>
      <c r="Y192" s="86">
        <f t="shared" si="2"/>
        <v>14</v>
      </c>
      <c r="Z192" s="86">
        <v>12</v>
      </c>
    </row>
    <row r="193" spans="24:26" x14ac:dyDescent="0.15">
      <c r="X193" s="86">
        <v>192</v>
      </c>
      <c r="Y193" s="86">
        <f t="shared" si="2"/>
        <v>14</v>
      </c>
      <c r="Z193" s="86">
        <v>13</v>
      </c>
    </row>
    <row r="194" spans="24:26" x14ac:dyDescent="0.15">
      <c r="X194" s="86">
        <v>193</v>
      </c>
      <c r="Y194" s="86">
        <f t="shared" si="2"/>
        <v>14</v>
      </c>
      <c r="Z194" s="86">
        <v>14</v>
      </c>
    </row>
    <row r="195" spans="24:26" x14ac:dyDescent="0.15">
      <c r="X195" s="86">
        <v>194</v>
      </c>
      <c r="Y195" s="86">
        <f t="shared" si="2"/>
        <v>14</v>
      </c>
      <c r="Z195" s="86">
        <v>15</v>
      </c>
    </row>
    <row r="196" spans="24:26" x14ac:dyDescent="0.15">
      <c r="X196" s="86">
        <v>195</v>
      </c>
      <c r="Y196" s="86">
        <f t="shared" si="2"/>
        <v>14</v>
      </c>
      <c r="Z196" s="86">
        <v>16</v>
      </c>
    </row>
    <row r="197" spans="24:26" x14ac:dyDescent="0.15">
      <c r="X197" s="86">
        <v>196</v>
      </c>
      <c r="Y197" s="86">
        <f t="shared" si="2"/>
        <v>14</v>
      </c>
      <c r="Z197" s="86">
        <v>17</v>
      </c>
    </row>
    <row r="198" spans="24:26" x14ac:dyDescent="0.15">
      <c r="X198" s="86">
        <v>197</v>
      </c>
      <c r="Y198" s="86">
        <f t="shared" si="2"/>
        <v>14</v>
      </c>
      <c r="Z198" s="86">
        <v>18</v>
      </c>
    </row>
    <row r="199" spans="24:26" x14ac:dyDescent="0.15">
      <c r="X199" s="86">
        <v>198</v>
      </c>
      <c r="Y199" s="86">
        <f t="shared" si="2"/>
        <v>14</v>
      </c>
      <c r="Z199" s="86">
        <v>19</v>
      </c>
    </row>
    <row r="200" spans="24:26" x14ac:dyDescent="0.15">
      <c r="X200" s="86">
        <v>199</v>
      </c>
      <c r="Y200" s="86">
        <f t="shared" si="2"/>
        <v>14</v>
      </c>
      <c r="Z200" s="86">
        <v>20</v>
      </c>
    </row>
    <row r="201" spans="24:26" x14ac:dyDescent="0.15">
      <c r="X201" s="86">
        <v>200</v>
      </c>
      <c r="Y201" s="86">
        <f t="shared" si="2"/>
        <v>14</v>
      </c>
      <c r="Z201" s="86">
        <v>21</v>
      </c>
    </row>
    <row r="202" spans="24:26" x14ac:dyDescent="0.15">
      <c r="X202" s="86">
        <v>201</v>
      </c>
      <c r="Y202" s="86">
        <f t="shared" si="2"/>
        <v>15</v>
      </c>
      <c r="Z202" s="86">
        <v>1</v>
      </c>
    </row>
    <row r="203" spans="24:26" x14ac:dyDescent="0.15">
      <c r="X203" s="86">
        <v>202</v>
      </c>
      <c r="Y203" s="86">
        <f t="shared" si="2"/>
        <v>15</v>
      </c>
      <c r="Z203" s="86">
        <v>2</v>
      </c>
    </row>
    <row r="204" spans="24:26" x14ac:dyDescent="0.15">
      <c r="X204" s="86">
        <v>203</v>
      </c>
      <c r="Y204" s="86">
        <f t="shared" si="2"/>
        <v>15</v>
      </c>
      <c r="Z204" s="86">
        <v>3</v>
      </c>
    </row>
    <row r="205" spans="24:26" x14ac:dyDescent="0.15">
      <c r="X205" s="86">
        <v>204</v>
      </c>
      <c r="Y205" s="86">
        <f t="shared" si="2"/>
        <v>15</v>
      </c>
      <c r="Z205" s="86">
        <v>4</v>
      </c>
    </row>
    <row r="206" spans="24:26" x14ac:dyDescent="0.15">
      <c r="X206" s="86">
        <v>205</v>
      </c>
      <c r="Y206" s="86">
        <f t="shared" si="2"/>
        <v>15</v>
      </c>
      <c r="Z206" s="86">
        <v>5</v>
      </c>
    </row>
    <row r="207" spans="24:26" x14ac:dyDescent="0.15">
      <c r="X207" s="86">
        <v>206</v>
      </c>
      <c r="Y207" s="86">
        <f t="shared" si="2"/>
        <v>15</v>
      </c>
      <c r="Z207" s="86">
        <v>6</v>
      </c>
    </row>
    <row r="208" spans="24:26" x14ac:dyDescent="0.15">
      <c r="X208" s="86">
        <v>207</v>
      </c>
      <c r="Y208" s="86">
        <f t="shared" si="2"/>
        <v>15</v>
      </c>
      <c r="Z208" s="86">
        <v>7</v>
      </c>
    </row>
    <row r="209" spans="24:26" x14ac:dyDescent="0.15">
      <c r="X209" s="86">
        <v>208</v>
      </c>
      <c r="Y209" s="86">
        <f t="shared" si="2"/>
        <v>15</v>
      </c>
      <c r="Z209" s="86">
        <v>8</v>
      </c>
    </row>
    <row r="210" spans="24:26" x14ac:dyDescent="0.15">
      <c r="X210" s="86">
        <v>209</v>
      </c>
      <c r="Y210" s="86">
        <f t="shared" si="2"/>
        <v>15</v>
      </c>
      <c r="Z210" s="86">
        <v>9</v>
      </c>
    </row>
    <row r="211" spans="24:26" x14ac:dyDescent="0.15">
      <c r="X211" s="86">
        <v>210</v>
      </c>
      <c r="Y211" s="86">
        <f t="shared" si="2"/>
        <v>15</v>
      </c>
      <c r="Z211" s="86">
        <v>10</v>
      </c>
    </row>
    <row r="212" spans="24:26" x14ac:dyDescent="0.15">
      <c r="X212" s="86">
        <v>211</v>
      </c>
      <c r="Y212" s="86">
        <f t="shared" si="2"/>
        <v>15</v>
      </c>
      <c r="Z212" s="86">
        <v>12</v>
      </c>
    </row>
    <row r="213" spans="24:26" x14ac:dyDescent="0.15">
      <c r="X213" s="86">
        <v>212</v>
      </c>
      <c r="Y213" s="86">
        <f t="shared" si="2"/>
        <v>15</v>
      </c>
      <c r="Z213" s="86">
        <v>13</v>
      </c>
    </row>
    <row r="214" spans="24:26" x14ac:dyDescent="0.15">
      <c r="X214" s="86">
        <v>213</v>
      </c>
      <c r="Y214" s="86">
        <f t="shared" si="2"/>
        <v>15</v>
      </c>
      <c r="Z214" s="86">
        <v>14</v>
      </c>
    </row>
    <row r="215" spans="24:26" x14ac:dyDescent="0.15">
      <c r="X215" s="86">
        <v>214</v>
      </c>
      <c r="Y215" s="86">
        <f t="shared" ref="Y215:Y261" si="3">Y195+1</f>
        <v>15</v>
      </c>
      <c r="Z215" s="86">
        <v>15</v>
      </c>
    </row>
    <row r="216" spans="24:26" x14ac:dyDescent="0.15">
      <c r="X216" s="86">
        <v>215</v>
      </c>
      <c r="Y216" s="86">
        <f t="shared" si="3"/>
        <v>15</v>
      </c>
      <c r="Z216" s="86">
        <v>16</v>
      </c>
    </row>
    <row r="217" spans="24:26" x14ac:dyDescent="0.15">
      <c r="X217" s="86">
        <v>216</v>
      </c>
      <c r="Y217" s="86">
        <f t="shared" si="3"/>
        <v>15</v>
      </c>
      <c r="Z217" s="86">
        <v>17</v>
      </c>
    </row>
    <row r="218" spans="24:26" x14ac:dyDescent="0.15">
      <c r="X218" s="86">
        <v>217</v>
      </c>
      <c r="Y218" s="86">
        <f t="shared" si="3"/>
        <v>15</v>
      </c>
      <c r="Z218" s="86">
        <v>18</v>
      </c>
    </row>
    <row r="219" spans="24:26" x14ac:dyDescent="0.15">
      <c r="X219" s="86">
        <v>218</v>
      </c>
      <c r="Y219" s="86">
        <f t="shared" si="3"/>
        <v>15</v>
      </c>
      <c r="Z219" s="86">
        <v>19</v>
      </c>
    </row>
    <row r="220" spans="24:26" x14ac:dyDescent="0.15">
      <c r="X220" s="86">
        <v>219</v>
      </c>
      <c r="Y220" s="86">
        <f t="shared" si="3"/>
        <v>15</v>
      </c>
      <c r="Z220" s="86">
        <v>20</v>
      </c>
    </row>
    <row r="221" spans="24:26" x14ac:dyDescent="0.15">
      <c r="X221" s="86">
        <v>220</v>
      </c>
      <c r="Y221" s="86">
        <f t="shared" si="3"/>
        <v>15</v>
      </c>
      <c r="Z221" s="86">
        <v>21</v>
      </c>
    </row>
    <row r="222" spans="24:26" x14ac:dyDescent="0.15">
      <c r="X222" s="86">
        <v>221</v>
      </c>
      <c r="Y222" s="86">
        <f t="shared" si="3"/>
        <v>16</v>
      </c>
      <c r="Z222" s="86">
        <v>1</v>
      </c>
    </row>
    <row r="223" spans="24:26" x14ac:dyDescent="0.15">
      <c r="X223" s="86">
        <v>222</v>
      </c>
      <c r="Y223" s="86">
        <f t="shared" si="3"/>
        <v>16</v>
      </c>
      <c r="Z223" s="86">
        <v>2</v>
      </c>
    </row>
    <row r="224" spans="24:26" x14ac:dyDescent="0.15">
      <c r="X224" s="86">
        <v>223</v>
      </c>
      <c r="Y224" s="86">
        <f t="shared" si="3"/>
        <v>16</v>
      </c>
      <c r="Z224" s="86">
        <v>3</v>
      </c>
    </row>
    <row r="225" spans="24:26" x14ac:dyDescent="0.15">
      <c r="X225" s="86">
        <v>224</v>
      </c>
      <c r="Y225" s="86">
        <f t="shared" si="3"/>
        <v>16</v>
      </c>
      <c r="Z225" s="86">
        <v>4</v>
      </c>
    </row>
    <row r="226" spans="24:26" x14ac:dyDescent="0.15">
      <c r="X226" s="86">
        <v>225</v>
      </c>
      <c r="Y226" s="86">
        <f t="shared" si="3"/>
        <v>16</v>
      </c>
      <c r="Z226" s="86">
        <v>5</v>
      </c>
    </row>
    <row r="227" spans="24:26" x14ac:dyDescent="0.15">
      <c r="X227" s="86">
        <v>226</v>
      </c>
      <c r="Y227" s="86">
        <f t="shared" si="3"/>
        <v>16</v>
      </c>
      <c r="Z227" s="86">
        <v>6</v>
      </c>
    </row>
    <row r="228" spans="24:26" x14ac:dyDescent="0.15">
      <c r="X228" s="86">
        <v>227</v>
      </c>
      <c r="Y228" s="86">
        <f t="shared" si="3"/>
        <v>16</v>
      </c>
      <c r="Z228" s="86">
        <v>7</v>
      </c>
    </row>
    <row r="229" spans="24:26" x14ac:dyDescent="0.15">
      <c r="X229" s="86">
        <v>228</v>
      </c>
      <c r="Y229" s="86">
        <f t="shared" si="3"/>
        <v>16</v>
      </c>
      <c r="Z229" s="86">
        <v>8</v>
      </c>
    </row>
    <row r="230" spans="24:26" x14ac:dyDescent="0.15">
      <c r="X230" s="86">
        <v>229</v>
      </c>
      <c r="Y230" s="86">
        <f t="shared" si="3"/>
        <v>16</v>
      </c>
      <c r="Z230" s="86">
        <v>9</v>
      </c>
    </row>
    <row r="231" spans="24:26" x14ac:dyDescent="0.15">
      <c r="X231" s="86">
        <v>230</v>
      </c>
      <c r="Y231" s="86">
        <f t="shared" si="3"/>
        <v>16</v>
      </c>
      <c r="Z231" s="86">
        <v>10</v>
      </c>
    </row>
    <row r="232" spans="24:26" x14ac:dyDescent="0.15">
      <c r="X232" s="86">
        <v>231</v>
      </c>
      <c r="Y232" s="86">
        <f t="shared" si="3"/>
        <v>16</v>
      </c>
      <c r="Z232" s="86">
        <v>12</v>
      </c>
    </row>
    <row r="233" spans="24:26" x14ac:dyDescent="0.15">
      <c r="X233" s="86">
        <v>232</v>
      </c>
      <c r="Y233" s="86">
        <f t="shared" si="3"/>
        <v>16</v>
      </c>
      <c r="Z233" s="86">
        <v>13</v>
      </c>
    </row>
    <row r="234" spans="24:26" x14ac:dyDescent="0.15">
      <c r="X234" s="86">
        <v>233</v>
      </c>
      <c r="Y234" s="86">
        <f t="shared" si="3"/>
        <v>16</v>
      </c>
      <c r="Z234" s="86">
        <v>14</v>
      </c>
    </row>
    <row r="235" spans="24:26" x14ac:dyDescent="0.15">
      <c r="X235" s="86">
        <v>234</v>
      </c>
      <c r="Y235" s="86">
        <f t="shared" si="3"/>
        <v>16</v>
      </c>
      <c r="Z235" s="86">
        <v>15</v>
      </c>
    </row>
    <row r="236" spans="24:26" x14ac:dyDescent="0.15">
      <c r="X236" s="86">
        <v>235</v>
      </c>
      <c r="Y236" s="86">
        <f t="shared" si="3"/>
        <v>16</v>
      </c>
      <c r="Z236" s="86">
        <v>16</v>
      </c>
    </row>
    <row r="237" spans="24:26" x14ac:dyDescent="0.15">
      <c r="X237" s="86">
        <v>236</v>
      </c>
      <c r="Y237" s="86">
        <f t="shared" si="3"/>
        <v>16</v>
      </c>
      <c r="Z237" s="86">
        <v>17</v>
      </c>
    </row>
    <row r="238" spans="24:26" x14ac:dyDescent="0.15">
      <c r="X238" s="86">
        <v>237</v>
      </c>
      <c r="Y238" s="86">
        <f t="shared" si="3"/>
        <v>16</v>
      </c>
      <c r="Z238" s="86">
        <v>18</v>
      </c>
    </row>
    <row r="239" spans="24:26" x14ac:dyDescent="0.15">
      <c r="X239" s="86">
        <v>238</v>
      </c>
      <c r="Y239" s="86">
        <f t="shared" si="3"/>
        <v>16</v>
      </c>
      <c r="Z239" s="86">
        <v>19</v>
      </c>
    </row>
    <row r="240" spans="24:26" x14ac:dyDescent="0.15">
      <c r="X240" s="86">
        <v>239</v>
      </c>
      <c r="Y240" s="86">
        <f t="shared" si="3"/>
        <v>16</v>
      </c>
      <c r="Z240" s="86">
        <v>20</v>
      </c>
    </row>
    <row r="241" spans="24:26" x14ac:dyDescent="0.15">
      <c r="X241" s="86">
        <v>240</v>
      </c>
      <c r="Y241" s="86">
        <f t="shared" si="3"/>
        <v>16</v>
      </c>
      <c r="Z241" s="86">
        <v>21</v>
      </c>
    </row>
    <row r="242" spans="24:26" x14ac:dyDescent="0.15">
      <c r="X242" s="86">
        <v>241</v>
      </c>
      <c r="Y242" s="86">
        <f t="shared" si="3"/>
        <v>17</v>
      </c>
      <c r="Z242" s="86">
        <v>1</v>
      </c>
    </row>
    <row r="243" spans="24:26" x14ac:dyDescent="0.15">
      <c r="X243" s="86">
        <v>242</v>
      </c>
      <c r="Y243" s="86">
        <f t="shared" si="3"/>
        <v>17</v>
      </c>
      <c r="Z243" s="86">
        <v>2</v>
      </c>
    </row>
    <row r="244" spans="24:26" x14ac:dyDescent="0.15">
      <c r="X244" s="86">
        <v>243</v>
      </c>
      <c r="Y244" s="86">
        <f t="shared" si="3"/>
        <v>17</v>
      </c>
      <c r="Z244" s="86">
        <v>3</v>
      </c>
    </row>
    <row r="245" spans="24:26" x14ac:dyDescent="0.15">
      <c r="X245" s="86">
        <v>244</v>
      </c>
      <c r="Y245" s="86">
        <f t="shared" si="3"/>
        <v>17</v>
      </c>
      <c r="Z245" s="86">
        <v>4</v>
      </c>
    </row>
    <row r="246" spans="24:26" x14ac:dyDescent="0.15">
      <c r="X246" s="86">
        <v>245</v>
      </c>
      <c r="Y246" s="86">
        <f t="shared" si="3"/>
        <v>17</v>
      </c>
      <c r="Z246" s="86">
        <v>5</v>
      </c>
    </row>
    <row r="247" spans="24:26" x14ac:dyDescent="0.15">
      <c r="X247" s="86">
        <v>246</v>
      </c>
      <c r="Y247" s="86">
        <f t="shared" si="3"/>
        <v>17</v>
      </c>
      <c r="Z247" s="86">
        <v>6</v>
      </c>
    </row>
    <row r="248" spans="24:26" x14ac:dyDescent="0.15">
      <c r="X248" s="86">
        <v>247</v>
      </c>
      <c r="Y248" s="86">
        <f t="shared" si="3"/>
        <v>17</v>
      </c>
      <c r="Z248" s="86">
        <v>7</v>
      </c>
    </row>
    <row r="249" spans="24:26" x14ac:dyDescent="0.15">
      <c r="X249" s="86">
        <v>248</v>
      </c>
      <c r="Y249" s="86">
        <f t="shared" si="3"/>
        <v>17</v>
      </c>
      <c r="Z249" s="86">
        <v>8</v>
      </c>
    </row>
    <row r="250" spans="24:26" x14ac:dyDescent="0.15">
      <c r="X250" s="86">
        <v>249</v>
      </c>
      <c r="Y250" s="86">
        <f t="shared" si="3"/>
        <v>17</v>
      </c>
      <c r="Z250" s="86">
        <v>9</v>
      </c>
    </row>
    <row r="251" spans="24:26" x14ac:dyDescent="0.15">
      <c r="X251" s="86">
        <v>250</v>
      </c>
      <c r="Y251" s="86">
        <f t="shared" si="3"/>
        <v>17</v>
      </c>
      <c r="Z251" s="86">
        <v>10</v>
      </c>
    </row>
    <row r="252" spans="24:26" x14ac:dyDescent="0.15">
      <c r="X252" s="86">
        <v>251</v>
      </c>
      <c r="Y252" s="86">
        <f t="shared" si="3"/>
        <v>17</v>
      </c>
      <c r="Z252" s="86">
        <v>12</v>
      </c>
    </row>
    <row r="253" spans="24:26" x14ac:dyDescent="0.15">
      <c r="X253" s="86">
        <v>252</v>
      </c>
      <c r="Y253" s="86">
        <f t="shared" si="3"/>
        <v>17</v>
      </c>
      <c r="Z253" s="86">
        <v>13</v>
      </c>
    </row>
    <row r="254" spans="24:26" x14ac:dyDescent="0.15">
      <c r="X254" s="86">
        <v>253</v>
      </c>
      <c r="Y254" s="86">
        <f t="shared" si="3"/>
        <v>17</v>
      </c>
      <c r="Z254" s="86">
        <v>14</v>
      </c>
    </row>
    <row r="255" spans="24:26" x14ac:dyDescent="0.15">
      <c r="X255" s="86">
        <v>254</v>
      </c>
      <c r="Y255" s="86">
        <f t="shared" si="3"/>
        <v>17</v>
      </c>
      <c r="Z255" s="86">
        <v>15</v>
      </c>
    </row>
    <row r="256" spans="24:26" x14ac:dyDescent="0.15">
      <c r="X256" s="86">
        <v>255</v>
      </c>
      <c r="Y256" s="86">
        <f t="shared" si="3"/>
        <v>17</v>
      </c>
      <c r="Z256" s="86">
        <v>16</v>
      </c>
    </row>
    <row r="257" spans="24:26" x14ac:dyDescent="0.15">
      <c r="X257" s="86">
        <v>256</v>
      </c>
      <c r="Y257" s="86">
        <f t="shared" si="3"/>
        <v>17</v>
      </c>
      <c r="Z257" s="86">
        <v>17</v>
      </c>
    </row>
    <row r="258" spans="24:26" x14ac:dyDescent="0.15">
      <c r="X258" s="86">
        <v>257</v>
      </c>
      <c r="Y258" s="86">
        <f t="shared" si="3"/>
        <v>17</v>
      </c>
      <c r="Z258" s="86">
        <v>18</v>
      </c>
    </row>
    <row r="259" spans="24:26" x14ac:dyDescent="0.15">
      <c r="X259" s="86">
        <v>258</v>
      </c>
      <c r="Y259" s="86">
        <f t="shared" si="3"/>
        <v>17</v>
      </c>
      <c r="Z259" s="86">
        <v>19</v>
      </c>
    </row>
    <row r="260" spans="24:26" x14ac:dyDescent="0.15">
      <c r="X260" s="86">
        <v>259</v>
      </c>
      <c r="Y260" s="86">
        <f t="shared" si="3"/>
        <v>17</v>
      </c>
      <c r="Z260" s="86">
        <v>20</v>
      </c>
    </row>
    <row r="261" spans="24:26" x14ac:dyDescent="0.15">
      <c r="X261" s="86">
        <v>260</v>
      </c>
      <c r="Y261" s="86">
        <f t="shared" si="3"/>
        <v>17</v>
      </c>
      <c r="Z261" s="86">
        <v>21</v>
      </c>
    </row>
  </sheetData>
  <phoneticPr fontId="1"/>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442"/>
  <sheetViews>
    <sheetView workbookViewId="0">
      <selection activeCell="E27" sqref="E27"/>
    </sheetView>
  </sheetViews>
  <sheetFormatPr defaultRowHeight="13.5" x14ac:dyDescent="0.15"/>
  <cols>
    <col min="1" max="1" width="6.25" style="1" customWidth="1"/>
    <col min="2" max="22" width="5" customWidth="1"/>
    <col min="24" max="24" width="4.5" bestFit="1" customWidth="1"/>
    <col min="25" max="26" width="3.5" bestFit="1" customWidth="1"/>
  </cols>
  <sheetData>
    <row r="1" spans="1:26" ht="14.25" thickBot="1" x14ac:dyDescent="0.2">
      <c r="A1" s="1" t="s">
        <v>192</v>
      </c>
      <c r="B1" s="2" t="s">
        <v>134</v>
      </c>
      <c r="C1" s="2" t="s">
        <v>135</v>
      </c>
      <c r="D1" s="2" t="s">
        <v>136</v>
      </c>
      <c r="E1" s="2" t="s">
        <v>137</v>
      </c>
      <c r="F1" s="2" t="s">
        <v>138</v>
      </c>
      <c r="G1" s="2" t="s">
        <v>139</v>
      </c>
      <c r="H1" s="2" t="s">
        <v>140</v>
      </c>
      <c r="I1" s="2" t="s">
        <v>141</v>
      </c>
      <c r="J1" s="2" t="s">
        <v>142</v>
      </c>
      <c r="K1" s="2" t="s">
        <v>143</v>
      </c>
      <c r="L1" s="2" t="s">
        <v>144</v>
      </c>
      <c r="M1" s="2" t="s">
        <v>145</v>
      </c>
      <c r="N1" s="2" t="s">
        <v>146</v>
      </c>
      <c r="O1" s="2" t="s">
        <v>147</v>
      </c>
      <c r="P1" s="2" t="s">
        <v>148</v>
      </c>
      <c r="Q1" s="2" t="s">
        <v>149</v>
      </c>
      <c r="R1" s="2" t="s">
        <v>150</v>
      </c>
      <c r="S1" s="2" t="s">
        <v>151</v>
      </c>
      <c r="T1" s="2" t="s">
        <v>152</v>
      </c>
      <c r="U1" s="2" t="s">
        <v>153</v>
      </c>
      <c r="V1" s="2" t="s">
        <v>154</v>
      </c>
      <c r="Y1" s="2" t="s">
        <v>13</v>
      </c>
      <c r="Z1" s="2" t="s">
        <v>14</v>
      </c>
    </row>
    <row r="2" spans="1:26" x14ac:dyDescent="0.15">
      <c r="A2" s="1" t="s">
        <v>155</v>
      </c>
      <c r="B2" s="26">
        <v>41</v>
      </c>
      <c r="C2" s="27">
        <v>40</v>
      </c>
      <c r="D2" s="27">
        <v>39</v>
      </c>
      <c r="E2" s="27">
        <v>38</v>
      </c>
      <c r="F2" s="27">
        <v>37</v>
      </c>
      <c r="G2" s="27">
        <v>36</v>
      </c>
      <c r="H2" s="27">
        <v>35</v>
      </c>
      <c r="I2" s="63">
        <v>34</v>
      </c>
      <c r="J2" s="27">
        <v>33</v>
      </c>
      <c r="K2" s="27">
        <v>32</v>
      </c>
      <c r="L2" s="59">
        <v>31</v>
      </c>
      <c r="M2" s="27">
        <v>30</v>
      </c>
      <c r="N2" s="27">
        <v>29</v>
      </c>
      <c r="O2" s="64">
        <v>28</v>
      </c>
      <c r="P2" s="27">
        <v>27</v>
      </c>
      <c r="Q2" s="27">
        <v>26</v>
      </c>
      <c r="R2" s="27">
        <v>25</v>
      </c>
      <c r="S2" s="27">
        <v>24</v>
      </c>
      <c r="T2" s="27">
        <v>23</v>
      </c>
      <c r="U2" s="27">
        <v>22</v>
      </c>
      <c r="V2" s="28">
        <v>21</v>
      </c>
      <c r="X2" s="86">
        <v>1</v>
      </c>
      <c r="Y2" s="86">
        <v>21</v>
      </c>
      <c r="Z2" s="86">
        <v>21</v>
      </c>
    </row>
    <row r="3" spans="1:26" x14ac:dyDescent="0.15">
      <c r="A3" s="1" t="s">
        <v>156</v>
      </c>
      <c r="B3" s="29">
        <v>42</v>
      </c>
      <c r="C3" s="4">
        <v>117</v>
      </c>
      <c r="D3" s="5">
        <v>116</v>
      </c>
      <c r="E3" s="5">
        <v>115</v>
      </c>
      <c r="F3" s="5">
        <v>114</v>
      </c>
      <c r="G3" s="5">
        <v>113</v>
      </c>
      <c r="H3" s="5">
        <v>112</v>
      </c>
      <c r="I3" s="4">
        <v>111</v>
      </c>
      <c r="J3" s="7">
        <v>110</v>
      </c>
      <c r="K3" s="9">
        <v>109</v>
      </c>
      <c r="L3" s="10">
        <v>108</v>
      </c>
      <c r="M3" s="9">
        <v>107</v>
      </c>
      <c r="N3" s="4">
        <v>106</v>
      </c>
      <c r="O3" s="7">
        <v>105</v>
      </c>
      <c r="P3" s="5">
        <v>104</v>
      </c>
      <c r="Q3" s="5">
        <v>103</v>
      </c>
      <c r="R3" s="5">
        <v>102</v>
      </c>
      <c r="S3" s="5">
        <v>101</v>
      </c>
      <c r="T3" s="5">
        <v>100</v>
      </c>
      <c r="U3" s="7">
        <v>99</v>
      </c>
      <c r="V3" s="30">
        <v>20</v>
      </c>
      <c r="X3" s="86">
        <v>2</v>
      </c>
      <c r="Y3" s="86">
        <v>21</v>
      </c>
      <c r="Z3" s="86">
        <v>20</v>
      </c>
    </row>
    <row r="4" spans="1:26" x14ac:dyDescent="0.15">
      <c r="A4" s="1" t="s">
        <v>157</v>
      </c>
      <c r="B4" s="29">
        <v>43</v>
      </c>
      <c r="C4" s="8">
        <v>118</v>
      </c>
      <c r="D4" s="9">
        <v>185</v>
      </c>
      <c r="E4" s="9">
        <v>184</v>
      </c>
      <c r="F4" s="9">
        <v>183</v>
      </c>
      <c r="G4" s="9">
        <v>182</v>
      </c>
      <c r="H4" s="9">
        <v>181</v>
      </c>
      <c r="I4" s="8">
        <v>180</v>
      </c>
      <c r="J4" s="11">
        <v>179</v>
      </c>
      <c r="K4" s="9">
        <v>178</v>
      </c>
      <c r="L4" s="10">
        <v>177</v>
      </c>
      <c r="M4" s="9">
        <v>176</v>
      </c>
      <c r="N4" s="8">
        <v>175</v>
      </c>
      <c r="O4" s="11">
        <v>174</v>
      </c>
      <c r="P4" s="9">
        <v>173</v>
      </c>
      <c r="Q4" s="9">
        <v>172</v>
      </c>
      <c r="R4" s="9">
        <v>171</v>
      </c>
      <c r="S4" s="9">
        <v>170</v>
      </c>
      <c r="T4" s="9">
        <v>169</v>
      </c>
      <c r="U4" s="11">
        <v>98</v>
      </c>
      <c r="V4" s="30">
        <v>19</v>
      </c>
      <c r="X4" s="86">
        <v>3</v>
      </c>
      <c r="Y4" s="86">
        <v>21</v>
      </c>
      <c r="Z4" s="86">
        <v>19</v>
      </c>
    </row>
    <row r="5" spans="1:26" x14ac:dyDescent="0.15">
      <c r="A5" s="1" t="s">
        <v>158</v>
      </c>
      <c r="B5" s="29">
        <v>44</v>
      </c>
      <c r="C5" s="8">
        <v>119</v>
      </c>
      <c r="D5" s="9">
        <v>186</v>
      </c>
      <c r="E5" s="9">
        <v>245</v>
      </c>
      <c r="F5" s="9">
        <v>244</v>
      </c>
      <c r="G5" s="9">
        <v>243</v>
      </c>
      <c r="H5" s="9">
        <v>242</v>
      </c>
      <c r="I5" s="8">
        <v>241</v>
      </c>
      <c r="J5" s="11">
        <v>240</v>
      </c>
      <c r="K5" s="9">
        <v>239</v>
      </c>
      <c r="L5" s="10">
        <v>238</v>
      </c>
      <c r="M5" s="9">
        <v>237</v>
      </c>
      <c r="N5" s="8">
        <v>236</v>
      </c>
      <c r="O5" s="11">
        <v>235</v>
      </c>
      <c r="P5" s="9">
        <v>234</v>
      </c>
      <c r="Q5" s="9">
        <v>233</v>
      </c>
      <c r="R5" s="9">
        <v>232</v>
      </c>
      <c r="S5" s="9">
        <v>231</v>
      </c>
      <c r="T5" s="9">
        <v>168</v>
      </c>
      <c r="U5" s="11">
        <v>97</v>
      </c>
      <c r="V5" s="30">
        <v>18</v>
      </c>
      <c r="X5" s="86">
        <v>4</v>
      </c>
      <c r="Y5" s="86">
        <v>21</v>
      </c>
      <c r="Z5" s="86">
        <v>18</v>
      </c>
    </row>
    <row r="6" spans="1:26" x14ac:dyDescent="0.15">
      <c r="A6" s="1" t="s">
        <v>159</v>
      </c>
      <c r="B6" s="29">
        <v>45</v>
      </c>
      <c r="C6" s="8">
        <v>120</v>
      </c>
      <c r="D6" s="9">
        <v>187</v>
      </c>
      <c r="E6" s="9">
        <v>246</v>
      </c>
      <c r="F6" s="9">
        <v>297</v>
      </c>
      <c r="G6" s="9">
        <v>296</v>
      </c>
      <c r="H6" s="9">
        <v>295</v>
      </c>
      <c r="I6" s="8">
        <v>294</v>
      </c>
      <c r="J6" s="11">
        <v>293</v>
      </c>
      <c r="K6" s="9">
        <v>292</v>
      </c>
      <c r="L6" s="10">
        <v>291</v>
      </c>
      <c r="M6" s="9">
        <v>290</v>
      </c>
      <c r="N6" s="8">
        <v>289</v>
      </c>
      <c r="O6" s="11">
        <v>288</v>
      </c>
      <c r="P6" s="9">
        <v>287</v>
      </c>
      <c r="Q6" s="9">
        <v>286</v>
      </c>
      <c r="R6" s="9">
        <v>285</v>
      </c>
      <c r="S6" s="9">
        <v>230</v>
      </c>
      <c r="T6" s="9">
        <v>167</v>
      </c>
      <c r="U6" s="11">
        <v>96</v>
      </c>
      <c r="V6" s="30">
        <v>17</v>
      </c>
      <c r="X6" s="86">
        <v>5</v>
      </c>
      <c r="Y6" s="86">
        <v>21</v>
      </c>
      <c r="Z6" s="86">
        <v>17</v>
      </c>
    </row>
    <row r="7" spans="1:26" x14ac:dyDescent="0.15">
      <c r="A7" s="1" t="s">
        <v>160</v>
      </c>
      <c r="B7" s="29">
        <v>46</v>
      </c>
      <c r="C7" s="8">
        <v>121</v>
      </c>
      <c r="D7" s="9">
        <v>188</v>
      </c>
      <c r="E7" s="9">
        <v>247</v>
      </c>
      <c r="F7" s="9">
        <v>298</v>
      </c>
      <c r="G7" s="9">
        <v>341</v>
      </c>
      <c r="H7" s="9">
        <v>340</v>
      </c>
      <c r="I7" s="8">
        <v>339</v>
      </c>
      <c r="J7" s="11">
        <v>338</v>
      </c>
      <c r="K7" s="9">
        <v>337</v>
      </c>
      <c r="L7" s="10">
        <v>336</v>
      </c>
      <c r="M7" s="9">
        <v>335</v>
      </c>
      <c r="N7" s="8">
        <v>334</v>
      </c>
      <c r="O7" s="11">
        <v>333</v>
      </c>
      <c r="P7" s="9">
        <v>332</v>
      </c>
      <c r="Q7" s="9">
        <v>331</v>
      </c>
      <c r="R7" s="9">
        <v>284</v>
      </c>
      <c r="S7" s="9">
        <v>229</v>
      </c>
      <c r="T7" s="9">
        <v>166</v>
      </c>
      <c r="U7" s="11">
        <v>95</v>
      </c>
      <c r="V7" s="30">
        <v>16</v>
      </c>
      <c r="X7" s="86">
        <v>6</v>
      </c>
      <c r="Y7" s="86">
        <v>21</v>
      </c>
      <c r="Z7" s="86">
        <v>16</v>
      </c>
    </row>
    <row r="8" spans="1:26" x14ac:dyDescent="0.15">
      <c r="A8" s="1" t="s">
        <v>161</v>
      </c>
      <c r="B8" s="29">
        <v>47</v>
      </c>
      <c r="C8" s="8">
        <v>122</v>
      </c>
      <c r="D8" s="9">
        <v>189</v>
      </c>
      <c r="E8" s="9">
        <v>248</v>
      </c>
      <c r="F8" s="9">
        <v>299</v>
      </c>
      <c r="G8" s="9">
        <v>342</v>
      </c>
      <c r="H8" s="9">
        <v>377</v>
      </c>
      <c r="I8" s="8">
        <v>376</v>
      </c>
      <c r="J8" s="11">
        <v>375</v>
      </c>
      <c r="K8" s="9">
        <v>374</v>
      </c>
      <c r="L8" s="10">
        <v>373</v>
      </c>
      <c r="M8" s="9">
        <v>372</v>
      </c>
      <c r="N8" s="8">
        <v>371</v>
      </c>
      <c r="O8" s="11">
        <v>370</v>
      </c>
      <c r="P8" s="9">
        <v>369</v>
      </c>
      <c r="Q8" s="9">
        <v>330</v>
      </c>
      <c r="R8" s="9">
        <v>283</v>
      </c>
      <c r="S8" s="9">
        <v>228</v>
      </c>
      <c r="T8" s="9">
        <v>165</v>
      </c>
      <c r="U8" s="11">
        <v>94</v>
      </c>
      <c r="V8" s="30">
        <v>15</v>
      </c>
      <c r="X8" s="86">
        <v>7</v>
      </c>
      <c r="Y8" s="86">
        <v>21</v>
      </c>
      <c r="Z8" s="86">
        <v>15</v>
      </c>
    </row>
    <row r="9" spans="1:26" x14ac:dyDescent="0.15">
      <c r="A9" s="1" t="s">
        <v>162</v>
      </c>
      <c r="B9" s="67">
        <v>48</v>
      </c>
      <c r="C9" s="4">
        <v>123</v>
      </c>
      <c r="D9" s="5">
        <v>190</v>
      </c>
      <c r="E9" s="5">
        <v>249</v>
      </c>
      <c r="F9" s="5">
        <v>300</v>
      </c>
      <c r="G9" s="5">
        <v>343</v>
      </c>
      <c r="H9" s="5">
        <v>378</v>
      </c>
      <c r="I9" s="4">
        <v>405</v>
      </c>
      <c r="J9" s="7">
        <v>404</v>
      </c>
      <c r="K9" s="5">
        <v>403</v>
      </c>
      <c r="L9" s="6">
        <v>402</v>
      </c>
      <c r="M9" s="5">
        <v>401</v>
      </c>
      <c r="N9" s="4">
        <v>400</v>
      </c>
      <c r="O9" s="7">
        <v>399</v>
      </c>
      <c r="P9" s="5">
        <v>368</v>
      </c>
      <c r="Q9" s="5">
        <v>329</v>
      </c>
      <c r="R9" s="5">
        <v>282</v>
      </c>
      <c r="S9" s="5">
        <v>227</v>
      </c>
      <c r="T9" s="5">
        <v>164</v>
      </c>
      <c r="U9" s="7">
        <v>93</v>
      </c>
      <c r="V9" s="68">
        <v>14</v>
      </c>
      <c r="X9" s="86">
        <v>8</v>
      </c>
      <c r="Y9" s="86">
        <v>21</v>
      </c>
      <c r="Z9" s="86">
        <v>14</v>
      </c>
    </row>
    <row r="10" spans="1:26" x14ac:dyDescent="0.15">
      <c r="A10" s="1" t="s">
        <v>163</v>
      </c>
      <c r="B10" s="29">
        <v>49</v>
      </c>
      <c r="C10" s="12">
        <v>124</v>
      </c>
      <c r="D10" s="13">
        <v>191</v>
      </c>
      <c r="E10" s="13">
        <v>250</v>
      </c>
      <c r="F10" s="13">
        <v>301</v>
      </c>
      <c r="G10" s="13">
        <v>344</v>
      </c>
      <c r="H10" s="13">
        <v>379</v>
      </c>
      <c r="I10" s="12">
        <v>406</v>
      </c>
      <c r="J10" s="15">
        <v>425</v>
      </c>
      <c r="K10" s="9">
        <v>424</v>
      </c>
      <c r="L10" s="10">
        <v>423</v>
      </c>
      <c r="M10" s="9">
        <v>422</v>
      </c>
      <c r="N10" s="12">
        <v>421</v>
      </c>
      <c r="O10" s="15">
        <v>398</v>
      </c>
      <c r="P10" s="13">
        <v>367</v>
      </c>
      <c r="Q10" s="13">
        <v>328</v>
      </c>
      <c r="R10" s="13">
        <v>281</v>
      </c>
      <c r="S10" s="13">
        <v>226</v>
      </c>
      <c r="T10" s="13">
        <v>163</v>
      </c>
      <c r="U10" s="15">
        <v>92</v>
      </c>
      <c r="V10" s="30">
        <v>13</v>
      </c>
      <c r="X10" s="86">
        <v>9</v>
      </c>
      <c r="Y10" s="86">
        <v>21</v>
      </c>
      <c r="Z10" s="86">
        <v>13</v>
      </c>
    </row>
    <row r="11" spans="1:26" x14ac:dyDescent="0.15">
      <c r="A11" s="1" t="s">
        <v>164</v>
      </c>
      <c r="B11" s="29">
        <v>50</v>
      </c>
      <c r="C11" s="9">
        <v>125</v>
      </c>
      <c r="D11" s="9">
        <v>192</v>
      </c>
      <c r="E11" s="9">
        <v>251</v>
      </c>
      <c r="F11" s="9">
        <v>302</v>
      </c>
      <c r="G11" s="9">
        <v>345</v>
      </c>
      <c r="H11" s="9">
        <v>380</v>
      </c>
      <c r="I11" s="8">
        <v>407</v>
      </c>
      <c r="J11" s="9">
        <v>426</v>
      </c>
      <c r="K11" s="9">
        <v>437</v>
      </c>
      <c r="L11" s="10">
        <v>436</v>
      </c>
      <c r="M11" s="9">
        <v>435</v>
      </c>
      <c r="N11" s="9">
        <v>420</v>
      </c>
      <c r="O11" s="11">
        <v>397</v>
      </c>
      <c r="P11" s="9">
        <v>366</v>
      </c>
      <c r="Q11" s="9">
        <v>327</v>
      </c>
      <c r="R11" s="9">
        <v>280</v>
      </c>
      <c r="S11" s="9">
        <v>225</v>
      </c>
      <c r="T11" s="9">
        <v>162</v>
      </c>
      <c r="U11" s="9">
        <v>91</v>
      </c>
      <c r="V11" s="30">
        <v>12</v>
      </c>
      <c r="X11" s="86">
        <v>10</v>
      </c>
      <c r="Y11" s="86">
        <v>21</v>
      </c>
      <c r="Z11" s="86">
        <v>12</v>
      </c>
    </row>
    <row r="12" spans="1:26" x14ac:dyDescent="0.15">
      <c r="A12" s="1" t="s">
        <v>165</v>
      </c>
      <c r="B12" s="60">
        <v>51</v>
      </c>
      <c r="C12" s="16">
        <v>126</v>
      </c>
      <c r="D12" s="16">
        <v>193</v>
      </c>
      <c r="E12" s="16">
        <v>252</v>
      </c>
      <c r="F12" s="16">
        <v>303</v>
      </c>
      <c r="G12" s="16">
        <v>346</v>
      </c>
      <c r="H12" s="16">
        <v>381</v>
      </c>
      <c r="I12" s="128">
        <v>408</v>
      </c>
      <c r="J12" s="16">
        <v>427</v>
      </c>
      <c r="K12" s="16">
        <v>438</v>
      </c>
      <c r="L12" s="17">
        <v>441</v>
      </c>
      <c r="M12" s="16">
        <v>434</v>
      </c>
      <c r="N12" s="16">
        <v>419</v>
      </c>
      <c r="O12" s="129">
        <v>396</v>
      </c>
      <c r="P12" s="16">
        <v>365</v>
      </c>
      <c r="Q12" s="16">
        <v>326</v>
      </c>
      <c r="R12" s="16">
        <v>279</v>
      </c>
      <c r="S12" s="16">
        <v>224</v>
      </c>
      <c r="T12" s="16">
        <v>161</v>
      </c>
      <c r="U12" s="16">
        <v>90</v>
      </c>
      <c r="V12" s="61">
        <v>11</v>
      </c>
      <c r="X12" s="86">
        <v>11</v>
      </c>
      <c r="Y12" s="86">
        <v>21</v>
      </c>
      <c r="Z12" s="86">
        <v>11</v>
      </c>
    </row>
    <row r="13" spans="1:26" x14ac:dyDescent="0.15">
      <c r="A13" s="1" t="s">
        <v>166</v>
      </c>
      <c r="B13" s="29">
        <v>52</v>
      </c>
      <c r="C13" s="9">
        <v>127</v>
      </c>
      <c r="D13" s="9">
        <v>194</v>
      </c>
      <c r="E13" s="9">
        <v>253</v>
      </c>
      <c r="F13" s="9">
        <v>304</v>
      </c>
      <c r="G13" s="9">
        <v>347</v>
      </c>
      <c r="H13" s="9">
        <v>382</v>
      </c>
      <c r="I13" s="8">
        <v>409</v>
      </c>
      <c r="J13" s="9">
        <v>428</v>
      </c>
      <c r="K13" s="9">
        <v>439</v>
      </c>
      <c r="L13" s="10">
        <v>440</v>
      </c>
      <c r="M13" s="9">
        <v>433</v>
      </c>
      <c r="N13" s="9">
        <v>418</v>
      </c>
      <c r="O13" s="11">
        <v>395</v>
      </c>
      <c r="P13" s="9">
        <v>364</v>
      </c>
      <c r="Q13" s="9">
        <v>325</v>
      </c>
      <c r="R13" s="9">
        <v>278</v>
      </c>
      <c r="S13" s="9">
        <v>223</v>
      </c>
      <c r="T13" s="9">
        <v>160</v>
      </c>
      <c r="U13" s="9">
        <v>89</v>
      </c>
      <c r="V13" s="30">
        <v>10</v>
      </c>
      <c r="X13" s="86">
        <v>12</v>
      </c>
      <c r="Y13" s="86">
        <v>21</v>
      </c>
      <c r="Z13" s="86">
        <v>10</v>
      </c>
    </row>
    <row r="14" spans="1:26" x14ac:dyDescent="0.15">
      <c r="A14" s="1" t="s">
        <v>167</v>
      </c>
      <c r="B14" s="29">
        <v>53</v>
      </c>
      <c r="C14" s="4">
        <v>128</v>
      </c>
      <c r="D14" s="5">
        <v>195</v>
      </c>
      <c r="E14" s="5">
        <v>254</v>
      </c>
      <c r="F14" s="5">
        <v>305</v>
      </c>
      <c r="G14" s="5">
        <v>348</v>
      </c>
      <c r="H14" s="5">
        <v>383</v>
      </c>
      <c r="I14" s="4">
        <v>410</v>
      </c>
      <c r="J14" s="7">
        <v>429</v>
      </c>
      <c r="K14" s="9">
        <v>430</v>
      </c>
      <c r="L14" s="10">
        <v>431</v>
      </c>
      <c r="M14" s="9">
        <v>432</v>
      </c>
      <c r="N14" s="4">
        <v>417</v>
      </c>
      <c r="O14" s="7">
        <v>394</v>
      </c>
      <c r="P14" s="5">
        <v>363</v>
      </c>
      <c r="Q14" s="5">
        <v>324</v>
      </c>
      <c r="R14" s="5">
        <v>277</v>
      </c>
      <c r="S14" s="5">
        <v>222</v>
      </c>
      <c r="T14" s="5">
        <v>159</v>
      </c>
      <c r="U14" s="7">
        <v>88</v>
      </c>
      <c r="V14" s="30">
        <v>9</v>
      </c>
      <c r="X14" s="86">
        <v>13</v>
      </c>
      <c r="Y14" s="86">
        <v>21</v>
      </c>
      <c r="Z14" s="86">
        <v>9</v>
      </c>
    </row>
    <row r="15" spans="1:26" x14ac:dyDescent="0.15">
      <c r="A15" s="1" t="s">
        <v>168</v>
      </c>
      <c r="B15" s="65">
        <v>54</v>
      </c>
      <c r="C15" s="12">
        <v>129</v>
      </c>
      <c r="D15" s="13">
        <v>196</v>
      </c>
      <c r="E15" s="13">
        <v>255</v>
      </c>
      <c r="F15" s="13">
        <v>306</v>
      </c>
      <c r="G15" s="13">
        <v>349</v>
      </c>
      <c r="H15" s="13">
        <v>384</v>
      </c>
      <c r="I15" s="12">
        <v>411</v>
      </c>
      <c r="J15" s="15">
        <v>412</v>
      </c>
      <c r="K15" s="13">
        <v>413</v>
      </c>
      <c r="L15" s="14">
        <v>414</v>
      </c>
      <c r="M15" s="13">
        <v>415</v>
      </c>
      <c r="N15" s="12">
        <v>416</v>
      </c>
      <c r="O15" s="15">
        <v>393</v>
      </c>
      <c r="P15" s="13">
        <v>362</v>
      </c>
      <c r="Q15" s="13">
        <v>323</v>
      </c>
      <c r="R15" s="13">
        <v>276</v>
      </c>
      <c r="S15" s="13">
        <v>221</v>
      </c>
      <c r="T15" s="13">
        <v>158</v>
      </c>
      <c r="U15" s="15">
        <v>87</v>
      </c>
      <c r="V15" s="66">
        <v>8</v>
      </c>
      <c r="X15" s="86">
        <v>14</v>
      </c>
      <c r="Y15" s="86">
        <v>21</v>
      </c>
      <c r="Z15" s="86">
        <v>8</v>
      </c>
    </row>
    <row r="16" spans="1:26" x14ac:dyDescent="0.15">
      <c r="A16" s="1" t="s">
        <v>169</v>
      </c>
      <c r="B16" s="29">
        <v>55</v>
      </c>
      <c r="C16" s="8">
        <v>130</v>
      </c>
      <c r="D16" s="9">
        <v>197</v>
      </c>
      <c r="E16" s="9">
        <v>256</v>
      </c>
      <c r="F16" s="9">
        <v>307</v>
      </c>
      <c r="G16" s="9">
        <v>350</v>
      </c>
      <c r="H16" s="9">
        <v>385</v>
      </c>
      <c r="I16" s="8">
        <v>386</v>
      </c>
      <c r="J16" s="11">
        <v>387</v>
      </c>
      <c r="K16" s="9">
        <v>388</v>
      </c>
      <c r="L16" s="10">
        <v>389</v>
      </c>
      <c r="M16" s="9">
        <v>390</v>
      </c>
      <c r="N16" s="8">
        <v>391</v>
      </c>
      <c r="O16" s="11">
        <v>392</v>
      </c>
      <c r="P16" s="9">
        <v>361</v>
      </c>
      <c r="Q16" s="9">
        <v>322</v>
      </c>
      <c r="R16" s="9">
        <v>275</v>
      </c>
      <c r="S16" s="9">
        <v>220</v>
      </c>
      <c r="T16" s="9">
        <v>157</v>
      </c>
      <c r="U16" s="11">
        <v>86</v>
      </c>
      <c r="V16" s="30">
        <v>7</v>
      </c>
      <c r="X16" s="86">
        <v>15</v>
      </c>
      <c r="Y16" s="86">
        <v>21</v>
      </c>
      <c r="Z16" s="86">
        <v>7</v>
      </c>
    </row>
    <row r="17" spans="1:26" x14ac:dyDescent="0.15">
      <c r="A17" s="1" t="s">
        <v>170</v>
      </c>
      <c r="B17" s="29">
        <v>56</v>
      </c>
      <c r="C17" s="8">
        <v>131</v>
      </c>
      <c r="D17" s="9">
        <v>198</v>
      </c>
      <c r="E17" s="9">
        <v>257</v>
      </c>
      <c r="F17" s="9">
        <v>308</v>
      </c>
      <c r="G17" s="9">
        <v>351</v>
      </c>
      <c r="H17" s="9">
        <v>352</v>
      </c>
      <c r="I17" s="8">
        <v>353</v>
      </c>
      <c r="J17" s="11">
        <v>354</v>
      </c>
      <c r="K17" s="9">
        <v>355</v>
      </c>
      <c r="L17" s="10">
        <v>356</v>
      </c>
      <c r="M17" s="9">
        <v>357</v>
      </c>
      <c r="N17" s="8">
        <v>358</v>
      </c>
      <c r="O17" s="11">
        <v>359</v>
      </c>
      <c r="P17" s="9">
        <v>360</v>
      </c>
      <c r="Q17" s="9">
        <v>321</v>
      </c>
      <c r="R17" s="9">
        <v>274</v>
      </c>
      <c r="S17" s="9">
        <v>219</v>
      </c>
      <c r="T17" s="9">
        <v>156</v>
      </c>
      <c r="U17" s="11">
        <v>85</v>
      </c>
      <c r="V17" s="30">
        <v>6</v>
      </c>
      <c r="X17" s="86">
        <v>16</v>
      </c>
      <c r="Y17" s="86">
        <v>21</v>
      </c>
      <c r="Z17" s="86">
        <v>6</v>
      </c>
    </row>
    <row r="18" spans="1:26" x14ac:dyDescent="0.15">
      <c r="A18" s="1" t="s">
        <v>171</v>
      </c>
      <c r="B18" s="29">
        <v>57</v>
      </c>
      <c r="C18" s="8">
        <v>132</v>
      </c>
      <c r="D18" s="9">
        <v>199</v>
      </c>
      <c r="E18" s="9">
        <v>258</v>
      </c>
      <c r="F18" s="9">
        <v>309</v>
      </c>
      <c r="G18" s="9">
        <v>310</v>
      </c>
      <c r="H18" s="9">
        <v>311</v>
      </c>
      <c r="I18" s="8">
        <v>312</v>
      </c>
      <c r="J18" s="11">
        <v>313</v>
      </c>
      <c r="K18" s="9">
        <v>314</v>
      </c>
      <c r="L18" s="10">
        <v>315</v>
      </c>
      <c r="M18" s="9">
        <v>316</v>
      </c>
      <c r="N18" s="8">
        <v>317</v>
      </c>
      <c r="O18" s="11">
        <v>318</v>
      </c>
      <c r="P18" s="9">
        <v>319</v>
      </c>
      <c r="Q18" s="9">
        <v>320</v>
      </c>
      <c r="R18" s="9">
        <v>273</v>
      </c>
      <c r="S18" s="9">
        <v>218</v>
      </c>
      <c r="T18" s="9">
        <v>155</v>
      </c>
      <c r="U18" s="11">
        <v>84</v>
      </c>
      <c r="V18" s="30">
        <v>5</v>
      </c>
      <c r="X18" s="86">
        <v>17</v>
      </c>
      <c r="Y18" s="86">
        <v>21</v>
      </c>
      <c r="Z18" s="86">
        <v>5</v>
      </c>
    </row>
    <row r="19" spans="1:26" x14ac:dyDescent="0.15">
      <c r="A19" s="1" t="s">
        <v>172</v>
      </c>
      <c r="B19" s="29">
        <v>58</v>
      </c>
      <c r="C19" s="8">
        <v>133</v>
      </c>
      <c r="D19" s="9">
        <v>200</v>
      </c>
      <c r="E19" s="9">
        <v>259</v>
      </c>
      <c r="F19" s="9">
        <v>260</v>
      </c>
      <c r="G19" s="9">
        <v>261</v>
      </c>
      <c r="H19" s="9">
        <v>262</v>
      </c>
      <c r="I19" s="8">
        <v>263</v>
      </c>
      <c r="J19" s="11">
        <v>264</v>
      </c>
      <c r="K19" s="9">
        <v>265</v>
      </c>
      <c r="L19" s="10">
        <v>266</v>
      </c>
      <c r="M19" s="9">
        <v>267</v>
      </c>
      <c r="N19" s="8">
        <v>268</v>
      </c>
      <c r="O19" s="11">
        <v>269</v>
      </c>
      <c r="P19" s="9">
        <v>270</v>
      </c>
      <c r="Q19" s="9">
        <v>271</v>
      </c>
      <c r="R19" s="9">
        <v>272</v>
      </c>
      <c r="S19" s="9">
        <v>217</v>
      </c>
      <c r="T19" s="9">
        <v>154</v>
      </c>
      <c r="U19" s="11">
        <v>83</v>
      </c>
      <c r="V19" s="30">
        <v>4</v>
      </c>
      <c r="X19" s="86">
        <v>18</v>
      </c>
      <c r="Y19" s="86">
        <v>21</v>
      </c>
      <c r="Z19" s="86">
        <v>4</v>
      </c>
    </row>
    <row r="20" spans="1:26" x14ac:dyDescent="0.15">
      <c r="A20" s="1" t="s">
        <v>173</v>
      </c>
      <c r="B20" s="29">
        <v>59</v>
      </c>
      <c r="C20" s="8">
        <v>134</v>
      </c>
      <c r="D20" s="9">
        <v>201</v>
      </c>
      <c r="E20" s="9">
        <v>202</v>
      </c>
      <c r="F20" s="9">
        <v>203</v>
      </c>
      <c r="G20" s="9">
        <v>204</v>
      </c>
      <c r="H20" s="9">
        <v>205</v>
      </c>
      <c r="I20" s="8">
        <v>206</v>
      </c>
      <c r="J20" s="11">
        <v>207</v>
      </c>
      <c r="K20" s="9">
        <v>208</v>
      </c>
      <c r="L20" s="10">
        <v>209</v>
      </c>
      <c r="M20" s="9">
        <v>210</v>
      </c>
      <c r="N20" s="8">
        <v>211</v>
      </c>
      <c r="O20" s="11">
        <v>212</v>
      </c>
      <c r="P20" s="9">
        <v>213</v>
      </c>
      <c r="Q20" s="9">
        <v>214</v>
      </c>
      <c r="R20" s="9">
        <v>215</v>
      </c>
      <c r="S20" s="9">
        <v>216</v>
      </c>
      <c r="T20" s="9">
        <v>153</v>
      </c>
      <c r="U20" s="11">
        <v>82</v>
      </c>
      <c r="V20" s="30">
        <v>3</v>
      </c>
      <c r="X20" s="86">
        <v>19</v>
      </c>
      <c r="Y20" s="86">
        <v>21</v>
      </c>
      <c r="Z20" s="86">
        <v>3</v>
      </c>
    </row>
    <row r="21" spans="1:26" x14ac:dyDescent="0.15">
      <c r="A21" s="1" t="s">
        <v>174</v>
      </c>
      <c r="B21" s="29">
        <v>60</v>
      </c>
      <c r="C21" s="12">
        <v>135</v>
      </c>
      <c r="D21" s="13">
        <v>136</v>
      </c>
      <c r="E21" s="13">
        <v>137</v>
      </c>
      <c r="F21" s="13">
        <v>138</v>
      </c>
      <c r="G21" s="13">
        <v>139</v>
      </c>
      <c r="H21" s="13">
        <v>140</v>
      </c>
      <c r="I21" s="12">
        <v>141</v>
      </c>
      <c r="J21" s="15">
        <v>142</v>
      </c>
      <c r="K21" s="9">
        <v>143</v>
      </c>
      <c r="L21" s="10">
        <v>144</v>
      </c>
      <c r="M21" s="9">
        <v>145</v>
      </c>
      <c r="N21" s="12">
        <v>146</v>
      </c>
      <c r="O21" s="15">
        <v>147</v>
      </c>
      <c r="P21" s="13">
        <v>148</v>
      </c>
      <c r="Q21" s="13">
        <v>149</v>
      </c>
      <c r="R21" s="13">
        <v>150</v>
      </c>
      <c r="S21" s="13">
        <v>151</v>
      </c>
      <c r="T21" s="13">
        <v>152</v>
      </c>
      <c r="U21" s="15">
        <v>81</v>
      </c>
      <c r="V21" s="30">
        <v>2</v>
      </c>
      <c r="X21" s="86">
        <v>20</v>
      </c>
      <c r="Y21" s="86">
        <v>21</v>
      </c>
      <c r="Z21" s="86">
        <v>2</v>
      </c>
    </row>
    <row r="22" spans="1:26" ht="14.25" thickBot="1" x14ac:dyDescent="0.2">
      <c r="A22" s="1" t="s">
        <v>175</v>
      </c>
      <c r="B22" s="31">
        <v>61</v>
      </c>
      <c r="C22" s="32">
        <v>62</v>
      </c>
      <c r="D22" s="32">
        <v>63</v>
      </c>
      <c r="E22" s="32">
        <v>64</v>
      </c>
      <c r="F22" s="32">
        <v>65</v>
      </c>
      <c r="G22" s="32">
        <v>66</v>
      </c>
      <c r="H22" s="32">
        <v>67</v>
      </c>
      <c r="I22" s="69">
        <v>68</v>
      </c>
      <c r="J22" s="32">
        <v>69</v>
      </c>
      <c r="K22" s="32">
        <v>70</v>
      </c>
      <c r="L22" s="62">
        <v>71</v>
      </c>
      <c r="M22" s="32">
        <v>72</v>
      </c>
      <c r="N22" s="32">
        <v>73</v>
      </c>
      <c r="O22" s="70">
        <v>74</v>
      </c>
      <c r="P22" s="32">
        <v>75</v>
      </c>
      <c r="Q22" s="32">
        <v>76</v>
      </c>
      <c r="R22" s="32">
        <v>77</v>
      </c>
      <c r="S22" s="32">
        <v>78</v>
      </c>
      <c r="T22" s="32">
        <v>79</v>
      </c>
      <c r="U22" s="32">
        <v>80</v>
      </c>
      <c r="V22" s="33">
        <v>1</v>
      </c>
      <c r="X22" s="86">
        <v>21</v>
      </c>
      <c r="Y22" s="86">
        <v>21</v>
      </c>
      <c r="Z22" s="86">
        <v>1</v>
      </c>
    </row>
    <row r="23" spans="1:26" x14ac:dyDescent="0.15">
      <c r="X23" s="86">
        <v>22</v>
      </c>
      <c r="Y23" s="86">
        <v>20</v>
      </c>
      <c r="Z23" s="86">
        <v>1</v>
      </c>
    </row>
    <row r="24" spans="1:26" x14ac:dyDescent="0.15">
      <c r="F24" t="s">
        <v>193</v>
      </c>
      <c r="G24" t="s">
        <v>194</v>
      </c>
      <c r="X24" s="86">
        <v>23</v>
      </c>
      <c r="Y24" s="86">
        <v>19</v>
      </c>
      <c r="Z24" s="86">
        <v>1</v>
      </c>
    </row>
    <row r="25" spans="1:26" x14ac:dyDescent="0.15">
      <c r="B25" s="86"/>
      <c r="D25" t="s">
        <v>17</v>
      </c>
      <c r="E25">
        <f>Dali!B17</f>
        <v>405</v>
      </c>
      <c r="F25">
        <f>VLOOKUP(E25,$X$2:$Z$442,2)</f>
        <v>8</v>
      </c>
      <c r="G25">
        <f>VLOOKUP(E25,$X$2:$Z$442,3)</f>
        <v>8</v>
      </c>
      <c r="X25" s="86">
        <v>24</v>
      </c>
      <c r="Y25" s="86">
        <v>18</v>
      </c>
      <c r="Z25" s="86">
        <v>1</v>
      </c>
    </row>
    <row r="26" spans="1:26" x14ac:dyDescent="0.15">
      <c r="D26" t="s">
        <v>195</v>
      </c>
      <c r="E26">
        <f>Dali!B20</f>
        <v>405</v>
      </c>
      <c r="F26">
        <f>VLOOKUP(E26,$X$2:$Z$442,2)</f>
        <v>8</v>
      </c>
      <c r="G26">
        <f>VLOOKUP(E26,$X$2:$Z$442,3)</f>
        <v>8</v>
      </c>
      <c r="X26" s="86">
        <v>25</v>
      </c>
      <c r="Y26" s="86">
        <v>17</v>
      </c>
      <c r="Z26" s="86">
        <v>1</v>
      </c>
    </row>
    <row r="27" spans="1:26" x14ac:dyDescent="0.15">
      <c r="X27" s="86">
        <v>26</v>
      </c>
      <c r="Y27" s="86">
        <v>16</v>
      </c>
      <c r="Z27" s="86">
        <v>1</v>
      </c>
    </row>
    <row r="28" spans="1:26" x14ac:dyDescent="0.15">
      <c r="X28" s="86">
        <v>27</v>
      </c>
      <c r="Y28" s="86">
        <v>15</v>
      </c>
      <c r="Z28" s="86">
        <v>1</v>
      </c>
    </row>
    <row r="29" spans="1:26" x14ac:dyDescent="0.15">
      <c r="X29" s="86">
        <v>28</v>
      </c>
      <c r="Y29" s="86">
        <v>14</v>
      </c>
      <c r="Z29" s="86">
        <v>1</v>
      </c>
    </row>
    <row r="30" spans="1:26" x14ac:dyDescent="0.15">
      <c r="X30" s="86">
        <v>29</v>
      </c>
      <c r="Y30" s="86">
        <v>13</v>
      </c>
      <c r="Z30" s="86">
        <v>1</v>
      </c>
    </row>
    <row r="31" spans="1:26" x14ac:dyDescent="0.15">
      <c r="X31" s="86">
        <v>30</v>
      </c>
      <c r="Y31" s="86">
        <v>12</v>
      </c>
      <c r="Z31" s="86">
        <v>1</v>
      </c>
    </row>
    <row r="32" spans="1:26" x14ac:dyDescent="0.15">
      <c r="X32" s="86">
        <v>31</v>
      </c>
      <c r="Y32" s="86">
        <v>11</v>
      </c>
      <c r="Z32" s="86">
        <v>1</v>
      </c>
    </row>
    <row r="33" spans="24:26" x14ac:dyDescent="0.15">
      <c r="X33" s="86">
        <v>32</v>
      </c>
      <c r="Y33" s="86">
        <v>10</v>
      </c>
      <c r="Z33" s="86">
        <v>1</v>
      </c>
    </row>
    <row r="34" spans="24:26" x14ac:dyDescent="0.15">
      <c r="X34" s="86">
        <v>33</v>
      </c>
      <c r="Y34" s="86">
        <v>9</v>
      </c>
      <c r="Z34" s="86">
        <v>1</v>
      </c>
    </row>
    <row r="35" spans="24:26" x14ac:dyDescent="0.15">
      <c r="X35" s="86">
        <v>34</v>
      </c>
      <c r="Y35" s="86">
        <v>8</v>
      </c>
      <c r="Z35" s="86">
        <v>1</v>
      </c>
    </row>
    <row r="36" spans="24:26" x14ac:dyDescent="0.15">
      <c r="X36" s="86">
        <v>35</v>
      </c>
      <c r="Y36" s="86">
        <v>7</v>
      </c>
      <c r="Z36" s="86">
        <v>1</v>
      </c>
    </row>
    <row r="37" spans="24:26" x14ac:dyDescent="0.15">
      <c r="X37" s="86">
        <v>36</v>
      </c>
      <c r="Y37" s="86">
        <v>6</v>
      </c>
      <c r="Z37" s="86">
        <v>1</v>
      </c>
    </row>
    <row r="38" spans="24:26" x14ac:dyDescent="0.15">
      <c r="X38" s="86">
        <v>37</v>
      </c>
      <c r="Y38" s="86">
        <v>5</v>
      </c>
      <c r="Z38" s="86">
        <v>1</v>
      </c>
    </row>
    <row r="39" spans="24:26" x14ac:dyDescent="0.15">
      <c r="X39" s="86">
        <v>38</v>
      </c>
      <c r="Y39" s="86">
        <v>4</v>
      </c>
      <c r="Z39" s="86">
        <v>1</v>
      </c>
    </row>
    <row r="40" spans="24:26" x14ac:dyDescent="0.15">
      <c r="X40" s="86">
        <v>39</v>
      </c>
      <c r="Y40" s="86">
        <v>3</v>
      </c>
      <c r="Z40" s="86">
        <v>1</v>
      </c>
    </row>
    <row r="41" spans="24:26" x14ac:dyDescent="0.15">
      <c r="X41" s="86">
        <v>40</v>
      </c>
      <c r="Y41" s="86">
        <v>2</v>
      </c>
      <c r="Z41" s="86">
        <v>1</v>
      </c>
    </row>
    <row r="42" spans="24:26" x14ac:dyDescent="0.15">
      <c r="X42" s="86">
        <v>41</v>
      </c>
      <c r="Y42" s="86">
        <v>1</v>
      </c>
      <c r="Z42" s="86">
        <v>1</v>
      </c>
    </row>
    <row r="43" spans="24:26" x14ac:dyDescent="0.15">
      <c r="X43" s="86">
        <v>42</v>
      </c>
      <c r="Y43" s="86">
        <v>1</v>
      </c>
      <c r="Z43" s="86">
        <v>2</v>
      </c>
    </row>
    <row r="44" spans="24:26" x14ac:dyDescent="0.15">
      <c r="X44" s="86">
        <v>43</v>
      </c>
      <c r="Y44" s="86">
        <v>1</v>
      </c>
      <c r="Z44" s="86">
        <v>3</v>
      </c>
    </row>
    <row r="45" spans="24:26" x14ac:dyDescent="0.15">
      <c r="X45" s="86">
        <v>44</v>
      </c>
      <c r="Y45" s="86">
        <v>1</v>
      </c>
      <c r="Z45" s="86">
        <v>4</v>
      </c>
    </row>
    <row r="46" spans="24:26" x14ac:dyDescent="0.15">
      <c r="X46" s="86">
        <v>45</v>
      </c>
      <c r="Y46" s="86">
        <v>1</v>
      </c>
      <c r="Z46" s="86">
        <v>5</v>
      </c>
    </row>
    <row r="47" spans="24:26" x14ac:dyDescent="0.15">
      <c r="X47" s="86">
        <v>46</v>
      </c>
      <c r="Y47" s="86">
        <v>1</v>
      </c>
      <c r="Z47" s="86">
        <v>6</v>
      </c>
    </row>
    <row r="48" spans="24:26" x14ac:dyDescent="0.15">
      <c r="X48" s="86">
        <v>47</v>
      </c>
      <c r="Y48" s="86">
        <v>1</v>
      </c>
      <c r="Z48" s="86">
        <v>7</v>
      </c>
    </row>
    <row r="49" spans="24:26" x14ac:dyDescent="0.15">
      <c r="X49" s="86">
        <v>48</v>
      </c>
      <c r="Y49" s="86">
        <v>1</v>
      </c>
      <c r="Z49" s="86">
        <v>8</v>
      </c>
    </row>
    <row r="50" spans="24:26" x14ac:dyDescent="0.15">
      <c r="X50" s="86">
        <v>49</v>
      </c>
      <c r="Y50" s="86">
        <v>1</v>
      </c>
      <c r="Z50" s="86">
        <v>9</v>
      </c>
    </row>
    <row r="51" spans="24:26" x14ac:dyDescent="0.15">
      <c r="X51" s="86">
        <v>50</v>
      </c>
      <c r="Y51" s="86">
        <v>1</v>
      </c>
      <c r="Z51" s="86">
        <v>10</v>
      </c>
    </row>
    <row r="52" spans="24:26" x14ac:dyDescent="0.15">
      <c r="X52" s="86">
        <v>51</v>
      </c>
      <c r="Y52" s="86">
        <v>1</v>
      </c>
      <c r="Z52" s="86">
        <v>11</v>
      </c>
    </row>
    <row r="53" spans="24:26" x14ac:dyDescent="0.15">
      <c r="X53" s="86">
        <v>52</v>
      </c>
      <c r="Y53" s="86">
        <v>1</v>
      </c>
      <c r="Z53" s="86">
        <v>12</v>
      </c>
    </row>
    <row r="54" spans="24:26" x14ac:dyDescent="0.15">
      <c r="X54" s="86">
        <v>53</v>
      </c>
      <c r="Y54" s="86">
        <v>1</v>
      </c>
      <c r="Z54" s="86">
        <v>13</v>
      </c>
    </row>
    <row r="55" spans="24:26" x14ac:dyDescent="0.15">
      <c r="X55" s="86">
        <v>54</v>
      </c>
      <c r="Y55" s="86">
        <v>1</v>
      </c>
      <c r="Z55" s="86">
        <v>14</v>
      </c>
    </row>
    <row r="56" spans="24:26" x14ac:dyDescent="0.15">
      <c r="X56" s="86">
        <v>55</v>
      </c>
      <c r="Y56" s="86">
        <v>1</v>
      </c>
      <c r="Z56" s="86">
        <v>15</v>
      </c>
    </row>
    <row r="57" spans="24:26" x14ac:dyDescent="0.15">
      <c r="X57" s="86">
        <v>56</v>
      </c>
      <c r="Y57" s="86">
        <v>1</v>
      </c>
      <c r="Z57" s="86">
        <v>16</v>
      </c>
    </row>
    <row r="58" spans="24:26" x14ac:dyDescent="0.15">
      <c r="X58" s="86">
        <v>57</v>
      </c>
      <c r="Y58" s="86">
        <v>1</v>
      </c>
      <c r="Z58" s="86">
        <v>17</v>
      </c>
    </row>
    <row r="59" spans="24:26" x14ac:dyDescent="0.15">
      <c r="X59" s="86">
        <v>58</v>
      </c>
      <c r="Y59" s="86">
        <v>1</v>
      </c>
      <c r="Z59" s="86">
        <v>18</v>
      </c>
    </row>
    <row r="60" spans="24:26" x14ac:dyDescent="0.15">
      <c r="X60" s="86">
        <v>59</v>
      </c>
      <c r="Y60" s="86">
        <v>1</v>
      </c>
      <c r="Z60" s="86">
        <v>19</v>
      </c>
    </row>
    <row r="61" spans="24:26" x14ac:dyDescent="0.15">
      <c r="X61" s="86">
        <v>60</v>
      </c>
      <c r="Y61" s="86">
        <v>1</v>
      </c>
      <c r="Z61" s="86">
        <v>20</v>
      </c>
    </row>
    <row r="62" spans="24:26" x14ac:dyDescent="0.15">
      <c r="X62" s="86">
        <v>61</v>
      </c>
      <c r="Y62" s="86">
        <v>1</v>
      </c>
      <c r="Z62" s="86">
        <v>21</v>
      </c>
    </row>
    <row r="63" spans="24:26" x14ac:dyDescent="0.15">
      <c r="X63" s="86">
        <v>62</v>
      </c>
      <c r="Y63" s="86">
        <v>2</v>
      </c>
      <c r="Z63" s="86">
        <v>21</v>
      </c>
    </row>
    <row r="64" spans="24:26" x14ac:dyDescent="0.15">
      <c r="X64" s="86">
        <v>63</v>
      </c>
      <c r="Y64" s="86">
        <v>3</v>
      </c>
      <c r="Z64" s="86">
        <v>21</v>
      </c>
    </row>
    <row r="65" spans="24:26" x14ac:dyDescent="0.15">
      <c r="X65" s="86">
        <v>64</v>
      </c>
      <c r="Y65" s="86">
        <v>4</v>
      </c>
      <c r="Z65" s="86">
        <v>21</v>
      </c>
    </row>
    <row r="66" spans="24:26" x14ac:dyDescent="0.15">
      <c r="X66" s="86">
        <v>65</v>
      </c>
      <c r="Y66" s="86">
        <v>5</v>
      </c>
      <c r="Z66" s="86">
        <v>21</v>
      </c>
    </row>
    <row r="67" spans="24:26" x14ac:dyDescent="0.15">
      <c r="X67" s="86">
        <v>66</v>
      </c>
      <c r="Y67" s="86">
        <v>6</v>
      </c>
      <c r="Z67" s="86">
        <v>21</v>
      </c>
    </row>
    <row r="68" spans="24:26" x14ac:dyDescent="0.15">
      <c r="X68" s="86">
        <v>67</v>
      </c>
      <c r="Y68" s="86">
        <v>7</v>
      </c>
      <c r="Z68" s="86">
        <v>21</v>
      </c>
    </row>
    <row r="69" spans="24:26" x14ac:dyDescent="0.15">
      <c r="X69" s="86">
        <v>68</v>
      </c>
      <c r="Y69" s="86">
        <v>8</v>
      </c>
      <c r="Z69" s="86">
        <v>21</v>
      </c>
    </row>
    <row r="70" spans="24:26" x14ac:dyDescent="0.15">
      <c r="X70" s="86">
        <v>69</v>
      </c>
      <c r="Y70" s="86">
        <v>9</v>
      </c>
      <c r="Z70" s="86">
        <v>21</v>
      </c>
    </row>
    <row r="71" spans="24:26" x14ac:dyDescent="0.15">
      <c r="X71" s="86">
        <v>70</v>
      </c>
      <c r="Y71" s="86">
        <v>10</v>
      </c>
      <c r="Z71" s="86">
        <v>21</v>
      </c>
    </row>
    <row r="72" spans="24:26" x14ac:dyDescent="0.15">
      <c r="X72" s="86">
        <v>71</v>
      </c>
      <c r="Y72" s="86">
        <v>11</v>
      </c>
      <c r="Z72" s="86">
        <v>21</v>
      </c>
    </row>
    <row r="73" spans="24:26" x14ac:dyDescent="0.15">
      <c r="X73" s="86">
        <v>72</v>
      </c>
      <c r="Y73" s="86">
        <v>12</v>
      </c>
      <c r="Z73" s="86">
        <v>21</v>
      </c>
    </row>
    <row r="74" spans="24:26" x14ac:dyDescent="0.15">
      <c r="X74" s="86">
        <v>73</v>
      </c>
      <c r="Y74" s="86">
        <v>13</v>
      </c>
      <c r="Z74" s="86">
        <v>21</v>
      </c>
    </row>
    <row r="75" spans="24:26" x14ac:dyDescent="0.15">
      <c r="X75" s="86">
        <v>74</v>
      </c>
      <c r="Y75" s="86">
        <v>14</v>
      </c>
      <c r="Z75" s="86">
        <v>21</v>
      </c>
    </row>
    <row r="76" spans="24:26" x14ac:dyDescent="0.15">
      <c r="X76" s="86">
        <v>75</v>
      </c>
      <c r="Y76" s="86">
        <v>15</v>
      </c>
      <c r="Z76" s="86">
        <v>21</v>
      </c>
    </row>
    <row r="77" spans="24:26" x14ac:dyDescent="0.15">
      <c r="X77" s="86">
        <v>76</v>
      </c>
      <c r="Y77" s="86">
        <v>16</v>
      </c>
      <c r="Z77" s="86">
        <v>21</v>
      </c>
    </row>
    <row r="78" spans="24:26" x14ac:dyDescent="0.15">
      <c r="X78" s="86">
        <v>77</v>
      </c>
      <c r="Y78" s="86">
        <v>17</v>
      </c>
      <c r="Z78" s="86">
        <v>21</v>
      </c>
    </row>
    <row r="79" spans="24:26" x14ac:dyDescent="0.15">
      <c r="X79" s="86">
        <v>78</v>
      </c>
      <c r="Y79" s="86">
        <v>18</v>
      </c>
      <c r="Z79" s="86">
        <v>21</v>
      </c>
    </row>
    <row r="80" spans="24:26" x14ac:dyDescent="0.15">
      <c r="X80" s="86">
        <v>79</v>
      </c>
      <c r="Y80" s="86">
        <v>19</v>
      </c>
      <c r="Z80" s="86">
        <v>21</v>
      </c>
    </row>
    <row r="81" spans="24:26" x14ac:dyDescent="0.15">
      <c r="X81" s="86">
        <v>80</v>
      </c>
      <c r="Y81" s="86">
        <v>20</v>
      </c>
      <c r="Z81" s="86">
        <v>21</v>
      </c>
    </row>
    <row r="82" spans="24:26" x14ac:dyDescent="0.15">
      <c r="X82" s="86">
        <v>81</v>
      </c>
      <c r="Y82" s="86">
        <v>20</v>
      </c>
      <c r="Z82" s="86">
        <v>20</v>
      </c>
    </row>
    <row r="83" spans="24:26" x14ac:dyDescent="0.15">
      <c r="X83" s="86">
        <v>82</v>
      </c>
      <c r="Y83" s="86">
        <v>20</v>
      </c>
      <c r="Z83" s="86">
        <v>19</v>
      </c>
    </row>
    <row r="84" spans="24:26" x14ac:dyDescent="0.15">
      <c r="X84" s="86">
        <v>83</v>
      </c>
      <c r="Y84" s="86">
        <v>20</v>
      </c>
      <c r="Z84" s="86">
        <v>18</v>
      </c>
    </row>
    <row r="85" spans="24:26" x14ac:dyDescent="0.15">
      <c r="X85" s="86">
        <v>84</v>
      </c>
      <c r="Y85" s="86">
        <v>20</v>
      </c>
      <c r="Z85" s="86">
        <v>17</v>
      </c>
    </row>
    <row r="86" spans="24:26" x14ac:dyDescent="0.15">
      <c r="X86" s="86">
        <v>85</v>
      </c>
      <c r="Y86" s="86">
        <v>20</v>
      </c>
      <c r="Z86" s="86">
        <v>16</v>
      </c>
    </row>
    <row r="87" spans="24:26" x14ac:dyDescent="0.15">
      <c r="X87" s="86">
        <v>86</v>
      </c>
      <c r="Y87" s="86">
        <v>20</v>
      </c>
      <c r="Z87" s="86">
        <v>15</v>
      </c>
    </row>
    <row r="88" spans="24:26" x14ac:dyDescent="0.15">
      <c r="X88" s="86">
        <v>87</v>
      </c>
      <c r="Y88" s="86">
        <v>20</v>
      </c>
      <c r="Z88" s="86">
        <v>14</v>
      </c>
    </row>
    <row r="89" spans="24:26" x14ac:dyDescent="0.15">
      <c r="X89" s="86">
        <v>88</v>
      </c>
      <c r="Y89" s="86">
        <v>20</v>
      </c>
      <c r="Z89" s="86">
        <v>13</v>
      </c>
    </row>
    <row r="90" spans="24:26" x14ac:dyDescent="0.15">
      <c r="X90" s="86">
        <v>89</v>
      </c>
      <c r="Y90" s="86">
        <v>20</v>
      </c>
      <c r="Z90" s="86">
        <v>12</v>
      </c>
    </row>
    <row r="91" spans="24:26" x14ac:dyDescent="0.15">
      <c r="X91" s="86">
        <v>90</v>
      </c>
      <c r="Y91" s="86">
        <v>20</v>
      </c>
      <c r="Z91" s="86">
        <v>11</v>
      </c>
    </row>
    <row r="92" spans="24:26" x14ac:dyDescent="0.15">
      <c r="X92" s="86">
        <v>91</v>
      </c>
      <c r="Y92" s="86">
        <v>20</v>
      </c>
      <c r="Z92" s="86">
        <v>10</v>
      </c>
    </row>
    <row r="93" spans="24:26" x14ac:dyDescent="0.15">
      <c r="X93" s="86">
        <v>92</v>
      </c>
      <c r="Y93" s="86">
        <v>20</v>
      </c>
      <c r="Z93" s="86">
        <v>9</v>
      </c>
    </row>
    <row r="94" spans="24:26" x14ac:dyDescent="0.15">
      <c r="X94" s="86">
        <v>93</v>
      </c>
      <c r="Y94" s="86">
        <v>20</v>
      </c>
      <c r="Z94" s="86">
        <v>8</v>
      </c>
    </row>
    <row r="95" spans="24:26" x14ac:dyDescent="0.15">
      <c r="X95" s="86">
        <v>94</v>
      </c>
      <c r="Y95" s="86">
        <v>20</v>
      </c>
      <c r="Z95" s="86">
        <v>7</v>
      </c>
    </row>
    <row r="96" spans="24:26" x14ac:dyDescent="0.15">
      <c r="X96" s="86">
        <v>95</v>
      </c>
      <c r="Y96" s="86">
        <v>20</v>
      </c>
      <c r="Z96" s="86">
        <v>6</v>
      </c>
    </row>
    <row r="97" spans="24:26" x14ac:dyDescent="0.15">
      <c r="X97" s="86">
        <v>96</v>
      </c>
      <c r="Y97" s="86">
        <v>20</v>
      </c>
      <c r="Z97" s="86">
        <v>5</v>
      </c>
    </row>
    <row r="98" spans="24:26" x14ac:dyDescent="0.15">
      <c r="X98" s="86">
        <v>97</v>
      </c>
      <c r="Y98" s="86">
        <v>20</v>
      </c>
      <c r="Z98" s="86">
        <v>4</v>
      </c>
    </row>
    <row r="99" spans="24:26" x14ac:dyDescent="0.15">
      <c r="X99" s="86">
        <v>98</v>
      </c>
      <c r="Y99" s="86">
        <v>20</v>
      </c>
      <c r="Z99" s="86">
        <v>3</v>
      </c>
    </row>
    <row r="100" spans="24:26" x14ac:dyDescent="0.15">
      <c r="X100" s="86">
        <v>99</v>
      </c>
      <c r="Y100" s="86">
        <v>20</v>
      </c>
      <c r="Z100" s="86">
        <v>2</v>
      </c>
    </row>
    <row r="101" spans="24:26" x14ac:dyDescent="0.15">
      <c r="X101" s="86">
        <v>100</v>
      </c>
      <c r="Y101" s="86">
        <v>19</v>
      </c>
      <c r="Z101" s="86">
        <v>2</v>
      </c>
    </row>
    <row r="102" spans="24:26" x14ac:dyDescent="0.15">
      <c r="X102" s="86">
        <v>101</v>
      </c>
      <c r="Y102" s="86">
        <v>18</v>
      </c>
      <c r="Z102" s="86">
        <v>2</v>
      </c>
    </row>
    <row r="103" spans="24:26" x14ac:dyDescent="0.15">
      <c r="X103" s="86">
        <v>102</v>
      </c>
      <c r="Y103" s="86">
        <v>17</v>
      </c>
      <c r="Z103" s="86">
        <v>2</v>
      </c>
    </row>
    <row r="104" spans="24:26" x14ac:dyDescent="0.15">
      <c r="X104" s="86">
        <v>103</v>
      </c>
      <c r="Y104" s="86">
        <v>16</v>
      </c>
      <c r="Z104" s="86">
        <v>2</v>
      </c>
    </row>
    <row r="105" spans="24:26" x14ac:dyDescent="0.15">
      <c r="X105" s="86">
        <v>104</v>
      </c>
      <c r="Y105" s="86">
        <v>15</v>
      </c>
      <c r="Z105" s="86">
        <v>2</v>
      </c>
    </row>
    <row r="106" spans="24:26" x14ac:dyDescent="0.15">
      <c r="X106" s="86">
        <v>105</v>
      </c>
      <c r="Y106" s="86">
        <v>14</v>
      </c>
      <c r="Z106" s="86">
        <v>2</v>
      </c>
    </row>
    <row r="107" spans="24:26" x14ac:dyDescent="0.15">
      <c r="X107" s="86">
        <v>106</v>
      </c>
      <c r="Y107" s="86">
        <v>13</v>
      </c>
      <c r="Z107" s="86">
        <v>2</v>
      </c>
    </row>
    <row r="108" spans="24:26" x14ac:dyDescent="0.15">
      <c r="X108" s="86">
        <v>107</v>
      </c>
      <c r="Y108" s="86">
        <v>12</v>
      </c>
      <c r="Z108" s="86">
        <v>2</v>
      </c>
    </row>
    <row r="109" spans="24:26" x14ac:dyDescent="0.15">
      <c r="X109" s="86">
        <v>108</v>
      </c>
      <c r="Y109" s="86">
        <v>11</v>
      </c>
      <c r="Z109" s="86">
        <v>2</v>
      </c>
    </row>
    <row r="110" spans="24:26" x14ac:dyDescent="0.15">
      <c r="X110" s="86">
        <v>109</v>
      </c>
      <c r="Y110" s="86">
        <v>10</v>
      </c>
      <c r="Z110" s="86">
        <v>2</v>
      </c>
    </row>
    <row r="111" spans="24:26" x14ac:dyDescent="0.15">
      <c r="X111" s="86">
        <v>110</v>
      </c>
      <c r="Y111" s="86">
        <v>9</v>
      </c>
      <c r="Z111" s="86">
        <v>2</v>
      </c>
    </row>
    <row r="112" spans="24:26" x14ac:dyDescent="0.15">
      <c r="X112" s="86">
        <v>111</v>
      </c>
      <c r="Y112" s="86">
        <v>8</v>
      </c>
      <c r="Z112" s="86">
        <v>2</v>
      </c>
    </row>
    <row r="113" spans="24:26" x14ac:dyDescent="0.15">
      <c r="X113" s="86">
        <v>112</v>
      </c>
      <c r="Y113" s="86">
        <v>7</v>
      </c>
      <c r="Z113" s="86">
        <v>2</v>
      </c>
    </row>
    <row r="114" spans="24:26" x14ac:dyDescent="0.15">
      <c r="X114" s="86">
        <v>113</v>
      </c>
      <c r="Y114" s="86">
        <v>6</v>
      </c>
      <c r="Z114" s="86">
        <v>2</v>
      </c>
    </row>
    <row r="115" spans="24:26" x14ac:dyDescent="0.15">
      <c r="X115" s="86">
        <v>114</v>
      </c>
      <c r="Y115" s="86">
        <v>5</v>
      </c>
      <c r="Z115" s="86">
        <v>2</v>
      </c>
    </row>
    <row r="116" spans="24:26" x14ac:dyDescent="0.15">
      <c r="X116" s="86">
        <v>115</v>
      </c>
      <c r="Y116" s="86">
        <v>4</v>
      </c>
      <c r="Z116" s="86">
        <v>2</v>
      </c>
    </row>
    <row r="117" spans="24:26" x14ac:dyDescent="0.15">
      <c r="X117" s="86">
        <v>116</v>
      </c>
      <c r="Y117" s="86">
        <v>3</v>
      </c>
      <c r="Z117" s="86">
        <v>2</v>
      </c>
    </row>
    <row r="118" spans="24:26" x14ac:dyDescent="0.15">
      <c r="X118" s="86">
        <v>117</v>
      </c>
      <c r="Y118" s="86">
        <v>2</v>
      </c>
      <c r="Z118" s="86">
        <v>2</v>
      </c>
    </row>
    <row r="119" spans="24:26" x14ac:dyDescent="0.15">
      <c r="X119" s="86">
        <v>118</v>
      </c>
      <c r="Y119" s="86">
        <v>2</v>
      </c>
      <c r="Z119" s="86">
        <v>3</v>
      </c>
    </row>
    <row r="120" spans="24:26" x14ac:dyDescent="0.15">
      <c r="X120" s="86">
        <v>119</v>
      </c>
      <c r="Y120" s="86">
        <v>2</v>
      </c>
      <c r="Z120" s="86">
        <v>4</v>
      </c>
    </row>
    <row r="121" spans="24:26" x14ac:dyDescent="0.15">
      <c r="X121" s="86">
        <v>120</v>
      </c>
      <c r="Y121" s="86">
        <v>2</v>
      </c>
      <c r="Z121" s="86">
        <v>5</v>
      </c>
    </row>
    <row r="122" spans="24:26" x14ac:dyDescent="0.15">
      <c r="X122" s="86">
        <v>121</v>
      </c>
      <c r="Y122" s="86">
        <v>2</v>
      </c>
      <c r="Z122" s="86">
        <v>6</v>
      </c>
    </row>
    <row r="123" spans="24:26" x14ac:dyDescent="0.15">
      <c r="X123" s="86">
        <v>122</v>
      </c>
      <c r="Y123" s="86">
        <v>2</v>
      </c>
      <c r="Z123" s="86">
        <v>7</v>
      </c>
    </row>
    <row r="124" spans="24:26" x14ac:dyDescent="0.15">
      <c r="X124" s="86">
        <v>123</v>
      </c>
      <c r="Y124" s="86">
        <v>2</v>
      </c>
      <c r="Z124" s="86">
        <v>8</v>
      </c>
    </row>
    <row r="125" spans="24:26" x14ac:dyDescent="0.15">
      <c r="X125" s="86">
        <v>124</v>
      </c>
      <c r="Y125" s="86">
        <v>2</v>
      </c>
      <c r="Z125" s="86">
        <v>9</v>
      </c>
    </row>
    <row r="126" spans="24:26" x14ac:dyDescent="0.15">
      <c r="X126" s="86">
        <v>125</v>
      </c>
      <c r="Y126" s="86">
        <v>2</v>
      </c>
      <c r="Z126" s="86">
        <v>10</v>
      </c>
    </row>
    <row r="127" spans="24:26" x14ac:dyDescent="0.15">
      <c r="X127" s="86">
        <v>126</v>
      </c>
      <c r="Y127" s="86">
        <v>2</v>
      </c>
      <c r="Z127" s="86">
        <v>11</v>
      </c>
    </row>
    <row r="128" spans="24:26" x14ac:dyDescent="0.15">
      <c r="X128" s="86">
        <v>127</v>
      </c>
      <c r="Y128" s="86">
        <v>2</v>
      </c>
      <c r="Z128" s="86">
        <v>12</v>
      </c>
    </row>
    <row r="129" spans="24:26" x14ac:dyDescent="0.15">
      <c r="X129" s="86">
        <v>128</v>
      </c>
      <c r="Y129" s="86">
        <v>2</v>
      </c>
      <c r="Z129" s="86">
        <v>13</v>
      </c>
    </row>
    <row r="130" spans="24:26" x14ac:dyDescent="0.15">
      <c r="X130" s="86">
        <v>129</v>
      </c>
      <c r="Y130" s="86">
        <v>2</v>
      </c>
      <c r="Z130" s="86">
        <v>14</v>
      </c>
    </row>
    <row r="131" spans="24:26" x14ac:dyDescent="0.15">
      <c r="X131" s="86">
        <v>130</v>
      </c>
      <c r="Y131" s="86">
        <v>2</v>
      </c>
      <c r="Z131" s="86">
        <v>15</v>
      </c>
    </row>
    <row r="132" spans="24:26" x14ac:dyDescent="0.15">
      <c r="X132" s="86">
        <v>131</v>
      </c>
      <c r="Y132" s="86">
        <v>2</v>
      </c>
      <c r="Z132" s="86">
        <v>16</v>
      </c>
    </row>
    <row r="133" spans="24:26" x14ac:dyDescent="0.15">
      <c r="X133" s="86">
        <v>132</v>
      </c>
      <c r="Y133" s="86">
        <v>2</v>
      </c>
      <c r="Z133" s="86">
        <v>17</v>
      </c>
    </row>
    <row r="134" spans="24:26" x14ac:dyDescent="0.15">
      <c r="X134" s="86">
        <v>133</v>
      </c>
      <c r="Y134" s="86">
        <v>2</v>
      </c>
      <c r="Z134" s="86">
        <v>18</v>
      </c>
    </row>
    <row r="135" spans="24:26" x14ac:dyDescent="0.15">
      <c r="X135" s="86">
        <v>134</v>
      </c>
      <c r="Y135" s="86">
        <v>2</v>
      </c>
      <c r="Z135" s="86">
        <v>19</v>
      </c>
    </row>
    <row r="136" spans="24:26" x14ac:dyDescent="0.15">
      <c r="X136" s="86">
        <v>135</v>
      </c>
      <c r="Y136" s="86">
        <v>2</v>
      </c>
      <c r="Z136" s="86">
        <v>20</v>
      </c>
    </row>
    <row r="137" spans="24:26" x14ac:dyDescent="0.15">
      <c r="X137" s="86">
        <v>136</v>
      </c>
      <c r="Y137" s="86">
        <v>3</v>
      </c>
      <c r="Z137" s="86">
        <v>20</v>
      </c>
    </row>
    <row r="138" spans="24:26" x14ac:dyDescent="0.15">
      <c r="X138" s="86">
        <v>137</v>
      </c>
      <c r="Y138" s="86">
        <v>4</v>
      </c>
      <c r="Z138" s="86">
        <v>20</v>
      </c>
    </row>
    <row r="139" spans="24:26" x14ac:dyDescent="0.15">
      <c r="X139" s="86">
        <v>138</v>
      </c>
      <c r="Y139" s="86">
        <v>5</v>
      </c>
      <c r="Z139" s="86">
        <v>20</v>
      </c>
    </row>
    <row r="140" spans="24:26" x14ac:dyDescent="0.15">
      <c r="X140" s="86">
        <v>139</v>
      </c>
      <c r="Y140" s="86">
        <v>6</v>
      </c>
      <c r="Z140" s="86">
        <v>20</v>
      </c>
    </row>
    <row r="141" spans="24:26" x14ac:dyDescent="0.15">
      <c r="X141" s="86">
        <v>140</v>
      </c>
      <c r="Y141" s="86">
        <v>7</v>
      </c>
      <c r="Z141" s="86">
        <v>20</v>
      </c>
    </row>
    <row r="142" spans="24:26" x14ac:dyDescent="0.15">
      <c r="X142" s="86">
        <v>141</v>
      </c>
      <c r="Y142" s="86">
        <v>8</v>
      </c>
      <c r="Z142" s="86">
        <v>20</v>
      </c>
    </row>
    <row r="143" spans="24:26" x14ac:dyDescent="0.15">
      <c r="X143" s="86">
        <v>142</v>
      </c>
      <c r="Y143" s="86">
        <v>9</v>
      </c>
      <c r="Z143" s="86">
        <v>20</v>
      </c>
    </row>
    <row r="144" spans="24:26" x14ac:dyDescent="0.15">
      <c r="X144" s="86">
        <v>143</v>
      </c>
      <c r="Y144" s="86">
        <v>10</v>
      </c>
      <c r="Z144" s="86">
        <v>20</v>
      </c>
    </row>
    <row r="145" spans="24:26" x14ac:dyDescent="0.15">
      <c r="X145" s="86">
        <v>144</v>
      </c>
      <c r="Y145" s="86">
        <v>11</v>
      </c>
      <c r="Z145" s="86">
        <v>20</v>
      </c>
    </row>
    <row r="146" spans="24:26" x14ac:dyDescent="0.15">
      <c r="X146" s="86">
        <v>145</v>
      </c>
      <c r="Y146" s="86">
        <v>12</v>
      </c>
      <c r="Z146" s="86">
        <v>20</v>
      </c>
    </row>
    <row r="147" spans="24:26" x14ac:dyDescent="0.15">
      <c r="X147" s="86">
        <v>146</v>
      </c>
      <c r="Y147" s="86">
        <v>13</v>
      </c>
      <c r="Z147" s="86">
        <v>20</v>
      </c>
    </row>
    <row r="148" spans="24:26" x14ac:dyDescent="0.15">
      <c r="X148" s="86">
        <v>147</v>
      </c>
      <c r="Y148" s="86">
        <v>14</v>
      </c>
      <c r="Z148" s="86">
        <v>20</v>
      </c>
    </row>
    <row r="149" spans="24:26" x14ac:dyDescent="0.15">
      <c r="X149" s="86">
        <v>148</v>
      </c>
      <c r="Y149" s="86">
        <v>15</v>
      </c>
      <c r="Z149" s="86">
        <v>20</v>
      </c>
    </row>
    <row r="150" spans="24:26" x14ac:dyDescent="0.15">
      <c r="X150" s="86">
        <v>149</v>
      </c>
      <c r="Y150" s="86">
        <v>16</v>
      </c>
      <c r="Z150" s="86">
        <v>20</v>
      </c>
    </row>
    <row r="151" spans="24:26" x14ac:dyDescent="0.15">
      <c r="X151" s="86">
        <v>150</v>
      </c>
      <c r="Y151" s="86">
        <v>17</v>
      </c>
      <c r="Z151" s="86">
        <v>20</v>
      </c>
    </row>
    <row r="152" spans="24:26" x14ac:dyDescent="0.15">
      <c r="X152" s="86">
        <v>151</v>
      </c>
      <c r="Y152" s="86">
        <v>18</v>
      </c>
      <c r="Z152" s="86">
        <v>20</v>
      </c>
    </row>
    <row r="153" spans="24:26" x14ac:dyDescent="0.15">
      <c r="X153" s="86">
        <v>152</v>
      </c>
      <c r="Y153" s="86">
        <v>19</v>
      </c>
      <c r="Z153" s="86">
        <v>20</v>
      </c>
    </row>
    <row r="154" spans="24:26" x14ac:dyDescent="0.15">
      <c r="X154" s="86">
        <v>153</v>
      </c>
      <c r="Y154" s="86">
        <v>19</v>
      </c>
      <c r="Z154" s="86">
        <v>19</v>
      </c>
    </row>
    <row r="155" spans="24:26" x14ac:dyDescent="0.15">
      <c r="X155" s="86">
        <v>154</v>
      </c>
      <c r="Y155" s="86">
        <v>19</v>
      </c>
      <c r="Z155" s="86">
        <v>18</v>
      </c>
    </row>
    <row r="156" spans="24:26" x14ac:dyDescent="0.15">
      <c r="X156" s="86">
        <v>155</v>
      </c>
      <c r="Y156" s="86">
        <v>19</v>
      </c>
      <c r="Z156" s="86">
        <v>17</v>
      </c>
    </row>
    <row r="157" spans="24:26" x14ac:dyDescent="0.15">
      <c r="X157" s="86">
        <v>156</v>
      </c>
      <c r="Y157" s="86">
        <v>19</v>
      </c>
      <c r="Z157" s="86">
        <v>16</v>
      </c>
    </row>
    <row r="158" spans="24:26" x14ac:dyDescent="0.15">
      <c r="X158" s="86">
        <v>157</v>
      </c>
      <c r="Y158" s="86">
        <v>19</v>
      </c>
      <c r="Z158" s="86">
        <v>15</v>
      </c>
    </row>
    <row r="159" spans="24:26" x14ac:dyDescent="0.15">
      <c r="X159" s="86">
        <v>158</v>
      </c>
      <c r="Y159" s="86">
        <v>19</v>
      </c>
      <c r="Z159" s="86">
        <v>14</v>
      </c>
    </row>
    <row r="160" spans="24:26" x14ac:dyDescent="0.15">
      <c r="X160" s="86">
        <v>159</v>
      </c>
      <c r="Y160" s="86">
        <v>19</v>
      </c>
      <c r="Z160" s="86">
        <v>13</v>
      </c>
    </row>
    <row r="161" spans="24:26" x14ac:dyDescent="0.15">
      <c r="X161" s="86">
        <v>160</v>
      </c>
      <c r="Y161" s="86">
        <v>19</v>
      </c>
      <c r="Z161" s="86">
        <v>12</v>
      </c>
    </row>
    <row r="162" spans="24:26" x14ac:dyDescent="0.15">
      <c r="X162" s="86">
        <v>161</v>
      </c>
      <c r="Y162" s="86">
        <v>19</v>
      </c>
      <c r="Z162" s="86">
        <v>11</v>
      </c>
    </row>
    <row r="163" spans="24:26" x14ac:dyDescent="0.15">
      <c r="X163" s="86">
        <v>162</v>
      </c>
      <c r="Y163" s="86">
        <v>19</v>
      </c>
      <c r="Z163" s="86">
        <v>10</v>
      </c>
    </row>
    <row r="164" spans="24:26" x14ac:dyDescent="0.15">
      <c r="X164" s="86">
        <v>163</v>
      </c>
      <c r="Y164" s="86">
        <v>19</v>
      </c>
      <c r="Z164" s="86">
        <v>9</v>
      </c>
    </row>
    <row r="165" spans="24:26" x14ac:dyDescent="0.15">
      <c r="X165" s="86">
        <v>164</v>
      </c>
      <c r="Y165" s="86">
        <v>19</v>
      </c>
      <c r="Z165" s="86">
        <v>8</v>
      </c>
    </row>
    <row r="166" spans="24:26" x14ac:dyDescent="0.15">
      <c r="X166" s="86">
        <v>165</v>
      </c>
      <c r="Y166" s="86">
        <v>19</v>
      </c>
      <c r="Z166" s="86">
        <v>7</v>
      </c>
    </row>
    <row r="167" spans="24:26" x14ac:dyDescent="0.15">
      <c r="X167" s="86">
        <v>166</v>
      </c>
      <c r="Y167" s="86">
        <v>19</v>
      </c>
      <c r="Z167" s="86">
        <v>6</v>
      </c>
    </row>
    <row r="168" spans="24:26" x14ac:dyDescent="0.15">
      <c r="X168" s="86">
        <v>167</v>
      </c>
      <c r="Y168" s="86">
        <v>19</v>
      </c>
      <c r="Z168" s="86">
        <v>5</v>
      </c>
    </row>
    <row r="169" spans="24:26" x14ac:dyDescent="0.15">
      <c r="X169" s="86">
        <v>168</v>
      </c>
      <c r="Y169" s="86">
        <v>19</v>
      </c>
      <c r="Z169" s="86">
        <v>4</v>
      </c>
    </row>
    <row r="170" spans="24:26" x14ac:dyDescent="0.15">
      <c r="X170" s="86">
        <v>169</v>
      </c>
      <c r="Y170" s="86">
        <v>19</v>
      </c>
      <c r="Z170" s="86">
        <v>3</v>
      </c>
    </row>
    <row r="171" spans="24:26" x14ac:dyDescent="0.15">
      <c r="X171" s="86">
        <v>170</v>
      </c>
      <c r="Y171" s="86">
        <v>18</v>
      </c>
      <c r="Z171" s="86">
        <v>3</v>
      </c>
    </row>
    <row r="172" spans="24:26" x14ac:dyDescent="0.15">
      <c r="X172" s="86">
        <v>171</v>
      </c>
      <c r="Y172" s="86">
        <v>17</v>
      </c>
      <c r="Z172" s="86">
        <v>3</v>
      </c>
    </row>
    <row r="173" spans="24:26" x14ac:dyDescent="0.15">
      <c r="X173" s="86">
        <v>172</v>
      </c>
      <c r="Y173" s="86">
        <v>16</v>
      </c>
      <c r="Z173" s="86">
        <v>3</v>
      </c>
    </row>
    <row r="174" spans="24:26" x14ac:dyDescent="0.15">
      <c r="X174" s="86">
        <v>173</v>
      </c>
      <c r="Y174" s="86">
        <v>15</v>
      </c>
      <c r="Z174" s="86">
        <v>3</v>
      </c>
    </row>
    <row r="175" spans="24:26" x14ac:dyDescent="0.15">
      <c r="X175" s="86">
        <v>174</v>
      </c>
      <c r="Y175" s="86">
        <v>14</v>
      </c>
      <c r="Z175" s="86">
        <v>3</v>
      </c>
    </row>
    <row r="176" spans="24:26" x14ac:dyDescent="0.15">
      <c r="X176" s="86">
        <v>175</v>
      </c>
      <c r="Y176" s="86">
        <v>13</v>
      </c>
      <c r="Z176" s="86">
        <v>3</v>
      </c>
    </row>
    <row r="177" spans="24:26" x14ac:dyDescent="0.15">
      <c r="X177" s="86">
        <v>176</v>
      </c>
      <c r="Y177" s="86">
        <v>12</v>
      </c>
      <c r="Z177" s="86">
        <v>3</v>
      </c>
    </row>
    <row r="178" spans="24:26" x14ac:dyDescent="0.15">
      <c r="X178" s="86">
        <v>177</v>
      </c>
      <c r="Y178" s="86">
        <v>11</v>
      </c>
      <c r="Z178" s="86">
        <v>3</v>
      </c>
    </row>
    <row r="179" spans="24:26" x14ac:dyDescent="0.15">
      <c r="X179" s="86">
        <v>178</v>
      </c>
      <c r="Y179" s="86">
        <v>10</v>
      </c>
      <c r="Z179" s="86">
        <v>3</v>
      </c>
    </row>
    <row r="180" spans="24:26" x14ac:dyDescent="0.15">
      <c r="X180" s="86">
        <v>179</v>
      </c>
      <c r="Y180" s="86">
        <v>9</v>
      </c>
      <c r="Z180" s="86">
        <v>3</v>
      </c>
    </row>
    <row r="181" spans="24:26" x14ac:dyDescent="0.15">
      <c r="X181" s="86">
        <v>180</v>
      </c>
      <c r="Y181" s="86">
        <v>8</v>
      </c>
      <c r="Z181" s="86">
        <v>3</v>
      </c>
    </row>
    <row r="182" spans="24:26" x14ac:dyDescent="0.15">
      <c r="X182" s="86">
        <v>181</v>
      </c>
      <c r="Y182" s="86">
        <v>7</v>
      </c>
      <c r="Z182" s="86">
        <v>3</v>
      </c>
    </row>
    <row r="183" spans="24:26" x14ac:dyDescent="0.15">
      <c r="X183" s="86">
        <v>182</v>
      </c>
      <c r="Y183" s="86">
        <v>6</v>
      </c>
      <c r="Z183" s="86">
        <v>3</v>
      </c>
    </row>
    <row r="184" spans="24:26" x14ac:dyDescent="0.15">
      <c r="X184" s="86">
        <v>183</v>
      </c>
      <c r="Y184" s="86">
        <v>5</v>
      </c>
      <c r="Z184" s="86">
        <v>3</v>
      </c>
    </row>
    <row r="185" spans="24:26" x14ac:dyDescent="0.15">
      <c r="X185" s="86">
        <v>184</v>
      </c>
      <c r="Y185" s="86">
        <v>4</v>
      </c>
      <c r="Z185" s="86">
        <v>3</v>
      </c>
    </row>
    <row r="186" spans="24:26" x14ac:dyDescent="0.15">
      <c r="X186" s="86">
        <v>185</v>
      </c>
      <c r="Y186" s="86">
        <v>3</v>
      </c>
      <c r="Z186" s="86">
        <v>3</v>
      </c>
    </row>
    <row r="187" spans="24:26" x14ac:dyDescent="0.15">
      <c r="X187" s="86">
        <v>186</v>
      </c>
      <c r="Y187" s="86">
        <v>3</v>
      </c>
      <c r="Z187" s="86">
        <v>4</v>
      </c>
    </row>
    <row r="188" spans="24:26" x14ac:dyDescent="0.15">
      <c r="X188" s="86">
        <v>187</v>
      </c>
      <c r="Y188" s="86">
        <v>3</v>
      </c>
      <c r="Z188" s="86">
        <v>5</v>
      </c>
    </row>
    <row r="189" spans="24:26" x14ac:dyDescent="0.15">
      <c r="X189" s="86">
        <v>188</v>
      </c>
      <c r="Y189" s="86">
        <v>3</v>
      </c>
      <c r="Z189" s="86">
        <v>6</v>
      </c>
    </row>
    <row r="190" spans="24:26" x14ac:dyDescent="0.15">
      <c r="X190" s="86">
        <v>189</v>
      </c>
      <c r="Y190" s="86">
        <v>3</v>
      </c>
      <c r="Z190" s="86">
        <v>7</v>
      </c>
    </row>
    <row r="191" spans="24:26" x14ac:dyDescent="0.15">
      <c r="X191" s="86">
        <v>190</v>
      </c>
      <c r="Y191" s="86">
        <v>3</v>
      </c>
      <c r="Z191" s="86">
        <v>8</v>
      </c>
    </row>
    <row r="192" spans="24:26" x14ac:dyDescent="0.15">
      <c r="X192" s="86">
        <v>191</v>
      </c>
      <c r="Y192" s="86">
        <v>3</v>
      </c>
      <c r="Z192" s="86">
        <v>9</v>
      </c>
    </row>
    <row r="193" spans="24:26" x14ac:dyDescent="0.15">
      <c r="X193" s="86">
        <v>192</v>
      </c>
      <c r="Y193" s="86">
        <v>3</v>
      </c>
      <c r="Z193" s="86">
        <v>10</v>
      </c>
    </row>
    <row r="194" spans="24:26" x14ac:dyDescent="0.15">
      <c r="X194" s="86">
        <v>193</v>
      </c>
      <c r="Y194" s="86">
        <v>3</v>
      </c>
      <c r="Z194" s="86">
        <v>11</v>
      </c>
    </row>
    <row r="195" spans="24:26" x14ac:dyDescent="0.15">
      <c r="X195" s="86">
        <v>194</v>
      </c>
      <c r="Y195" s="86">
        <v>3</v>
      </c>
      <c r="Z195" s="86">
        <v>12</v>
      </c>
    </row>
    <row r="196" spans="24:26" x14ac:dyDescent="0.15">
      <c r="X196" s="86">
        <v>195</v>
      </c>
      <c r="Y196" s="86">
        <v>3</v>
      </c>
      <c r="Z196" s="86">
        <v>13</v>
      </c>
    </row>
    <row r="197" spans="24:26" x14ac:dyDescent="0.15">
      <c r="X197" s="86">
        <v>196</v>
      </c>
      <c r="Y197" s="86">
        <v>3</v>
      </c>
      <c r="Z197" s="86">
        <v>14</v>
      </c>
    </row>
    <row r="198" spans="24:26" x14ac:dyDescent="0.15">
      <c r="X198" s="86">
        <v>197</v>
      </c>
      <c r="Y198" s="86">
        <v>3</v>
      </c>
      <c r="Z198" s="86">
        <v>15</v>
      </c>
    </row>
    <row r="199" spans="24:26" x14ac:dyDescent="0.15">
      <c r="X199" s="86">
        <v>198</v>
      </c>
      <c r="Y199" s="86">
        <v>3</v>
      </c>
      <c r="Z199" s="86">
        <v>16</v>
      </c>
    </row>
    <row r="200" spans="24:26" x14ac:dyDescent="0.15">
      <c r="X200" s="86">
        <v>199</v>
      </c>
      <c r="Y200" s="86">
        <v>3</v>
      </c>
      <c r="Z200" s="86">
        <v>17</v>
      </c>
    </row>
    <row r="201" spans="24:26" x14ac:dyDescent="0.15">
      <c r="X201" s="86">
        <v>200</v>
      </c>
      <c r="Y201" s="86">
        <v>3</v>
      </c>
      <c r="Z201" s="86">
        <v>18</v>
      </c>
    </row>
    <row r="202" spans="24:26" x14ac:dyDescent="0.15">
      <c r="X202" s="86">
        <v>201</v>
      </c>
      <c r="Y202" s="86">
        <v>3</v>
      </c>
      <c r="Z202" s="86">
        <v>19</v>
      </c>
    </row>
    <row r="203" spans="24:26" x14ac:dyDescent="0.15">
      <c r="X203" s="86">
        <v>202</v>
      </c>
      <c r="Y203" s="86">
        <v>4</v>
      </c>
      <c r="Z203" s="86">
        <v>19</v>
      </c>
    </row>
    <row r="204" spans="24:26" x14ac:dyDescent="0.15">
      <c r="X204" s="86">
        <v>203</v>
      </c>
      <c r="Y204" s="86">
        <v>5</v>
      </c>
      <c r="Z204" s="86">
        <v>19</v>
      </c>
    </row>
    <row r="205" spans="24:26" x14ac:dyDescent="0.15">
      <c r="X205" s="86">
        <v>204</v>
      </c>
      <c r="Y205" s="86">
        <v>6</v>
      </c>
      <c r="Z205" s="86">
        <v>19</v>
      </c>
    </row>
    <row r="206" spans="24:26" x14ac:dyDescent="0.15">
      <c r="X206" s="86">
        <v>205</v>
      </c>
      <c r="Y206" s="86">
        <v>7</v>
      </c>
      <c r="Z206" s="86">
        <v>19</v>
      </c>
    </row>
    <row r="207" spans="24:26" x14ac:dyDescent="0.15">
      <c r="X207" s="86">
        <v>206</v>
      </c>
      <c r="Y207" s="86">
        <v>8</v>
      </c>
      <c r="Z207" s="86">
        <v>19</v>
      </c>
    </row>
    <row r="208" spans="24:26" x14ac:dyDescent="0.15">
      <c r="X208" s="86">
        <v>207</v>
      </c>
      <c r="Y208" s="86">
        <v>9</v>
      </c>
      <c r="Z208" s="86">
        <v>19</v>
      </c>
    </row>
    <row r="209" spans="24:26" x14ac:dyDescent="0.15">
      <c r="X209" s="86">
        <v>208</v>
      </c>
      <c r="Y209" s="86">
        <v>10</v>
      </c>
      <c r="Z209" s="86">
        <v>19</v>
      </c>
    </row>
    <row r="210" spans="24:26" x14ac:dyDescent="0.15">
      <c r="X210" s="86">
        <v>209</v>
      </c>
      <c r="Y210" s="86">
        <v>11</v>
      </c>
      <c r="Z210" s="86">
        <v>19</v>
      </c>
    </row>
    <row r="211" spans="24:26" x14ac:dyDescent="0.15">
      <c r="X211" s="86">
        <v>210</v>
      </c>
      <c r="Y211" s="86">
        <v>12</v>
      </c>
      <c r="Z211" s="86">
        <v>19</v>
      </c>
    </row>
    <row r="212" spans="24:26" x14ac:dyDescent="0.15">
      <c r="X212" s="86">
        <v>211</v>
      </c>
      <c r="Y212" s="86">
        <v>13</v>
      </c>
      <c r="Z212" s="86">
        <v>19</v>
      </c>
    </row>
    <row r="213" spans="24:26" x14ac:dyDescent="0.15">
      <c r="X213" s="86">
        <v>212</v>
      </c>
      <c r="Y213" s="86">
        <v>14</v>
      </c>
      <c r="Z213" s="86">
        <v>19</v>
      </c>
    </row>
    <row r="214" spans="24:26" x14ac:dyDescent="0.15">
      <c r="X214" s="86">
        <v>213</v>
      </c>
      <c r="Y214" s="86">
        <v>15</v>
      </c>
      <c r="Z214" s="86">
        <v>19</v>
      </c>
    </row>
    <row r="215" spans="24:26" x14ac:dyDescent="0.15">
      <c r="X215" s="86">
        <v>214</v>
      </c>
      <c r="Y215" s="86">
        <v>16</v>
      </c>
      <c r="Z215" s="86">
        <v>19</v>
      </c>
    </row>
    <row r="216" spans="24:26" x14ac:dyDescent="0.15">
      <c r="X216" s="86">
        <v>215</v>
      </c>
      <c r="Y216" s="86">
        <v>17</v>
      </c>
      <c r="Z216" s="86">
        <v>19</v>
      </c>
    </row>
    <row r="217" spans="24:26" x14ac:dyDescent="0.15">
      <c r="X217" s="86">
        <v>216</v>
      </c>
      <c r="Y217" s="86">
        <v>18</v>
      </c>
      <c r="Z217" s="86">
        <v>19</v>
      </c>
    </row>
    <row r="218" spans="24:26" x14ac:dyDescent="0.15">
      <c r="X218" s="86">
        <v>217</v>
      </c>
      <c r="Y218" s="86">
        <v>18</v>
      </c>
      <c r="Z218" s="86">
        <v>18</v>
      </c>
    </row>
    <row r="219" spans="24:26" x14ac:dyDescent="0.15">
      <c r="X219" s="86">
        <v>218</v>
      </c>
      <c r="Y219" s="86">
        <v>18</v>
      </c>
      <c r="Z219" s="86">
        <v>17</v>
      </c>
    </row>
    <row r="220" spans="24:26" x14ac:dyDescent="0.15">
      <c r="X220" s="86">
        <v>219</v>
      </c>
      <c r="Y220" s="86">
        <v>18</v>
      </c>
      <c r="Z220" s="86">
        <v>16</v>
      </c>
    </row>
    <row r="221" spans="24:26" x14ac:dyDescent="0.15">
      <c r="X221" s="86">
        <v>220</v>
      </c>
      <c r="Y221" s="86">
        <v>18</v>
      </c>
      <c r="Z221" s="86">
        <v>15</v>
      </c>
    </row>
    <row r="222" spans="24:26" x14ac:dyDescent="0.15">
      <c r="X222" s="86">
        <v>221</v>
      </c>
      <c r="Y222" s="86">
        <v>18</v>
      </c>
      <c r="Z222" s="86">
        <v>14</v>
      </c>
    </row>
    <row r="223" spans="24:26" x14ac:dyDescent="0.15">
      <c r="X223" s="86">
        <v>222</v>
      </c>
      <c r="Y223" s="86">
        <v>18</v>
      </c>
      <c r="Z223" s="86">
        <v>13</v>
      </c>
    </row>
    <row r="224" spans="24:26" x14ac:dyDescent="0.15">
      <c r="X224" s="86">
        <v>223</v>
      </c>
      <c r="Y224" s="86">
        <v>18</v>
      </c>
      <c r="Z224" s="86">
        <v>12</v>
      </c>
    </row>
    <row r="225" spans="24:26" x14ac:dyDescent="0.15">
      <c r="X225" s="86">
        <v>224</v>
      </c>
      <c r="Y225" s="86">
        <v>18</v>
      </c>
      <c r="Z225" s="86">
        <v>11</v>
      </c>
    </row>
    <row r="226" spans="24:26" x14ac:dyDescent="0.15">
      <c r="X226" s="86">
        <v>225</v>
      </c>
      <c r="Y226" s="86">
        <v>18</v>
      </c>
      <c r="Z226" s="86">
        <v>10</v>
      </c>
    </row>
    <row r="227" spans="24:26" x14ac:dyDescent="0.15">
      <c r="X227" s="86">
        <v>226</v>
      </c>
      <c r="Y227" s="86">
        <v>18</v>
      </c>
      <c r="Z227" s="86">
        <v>9</v>
      </c>
    </row>
    <row r="228" spans="24:26" x14ac:dyDescent="0.15">
      <c r="X228" s="86">
        <v>227</v>
      </c>
      <c r="Y228" s="86">
        <v>18</v>
      </c>
      <c r="Z228" s="86">
        <v>8</v>
      </c>
    </row>
    <row r="229" spans="24:26" x14ac:dyDescent="0.15">
      <c r="X229" s="86">
        <v>228</v>
      </c>
      <c r="Y229" s="86">
        <v>18</v>
      </c>
      <c r="Z229" s="86">
        <v>7</v>
      </c>
    </row>
    <row r="230" spans="24:26" x14ac:dyDescent="0.15">
      <c r="X230" s="86">
        <v>229</v>
      </c>
      <c r="Y230" s="86">
        <v>18</v>
      </c>
      <c r="Z230" s="86">
        <v>6</v>
      </c>
    </row>
    <row r="231" spans="24:26" x14ac:dyDescent="0.15">
      <c r="X231" s="86">
        <v>230</v>
      </c>
      <c r="Y231" s="86">
        <v>18</v>
      </c>
      <c r="Z231" s="86">
        <v>5</v>
      </c>
    </row>
    <row r="232" spans="24:26" x14ac:dyDescent="0.15">
      <c r="X232" s="86">
        <v>231</v>
      </c>
      <c r="Y232" s="86">
        <v>18</v>
      </c>
      <c r="Z232" s="86">
        <v>4</v>
      </c>
    </row>
    <row r="233" spans="24:26" x14ac:dyDescent="0.15">
      <c r="X233" s="86">
        <v>232</v>
      </c>
      <c r="Y233" s="86">
        <v>17</v>
      </c>
      <c r="Z233" s="86">
        <v>4</v>
      </c>
    </row>
    <row r="234" spans="24:26" x14ac:dyDescent="0.15">
      <c r="X234" s="86">
        <v>233</v>
      </c>
      <c r="Y234" s="86">
        <v>16</v>
      </c>
      <c r="Z234" s="86">
        <v>4</v>
      </c>
    </row>
    <row r="235" spans="24:26" x14ac:dyDescent="0.15">
      <c r="X235" s="86">
        <v>234</v>
      </c>
      <c r="Y235" s="86">
        <v>15</v>
      </c>
      <c r="Z235" s="86">
        <v>4</v>
      </c>
    </row>
    <row r="236" spans="24:26" x14ac:dyDescent="0.15">
      <c r="X236" s="86">
        <v>235</v>
      </c>
      <c r="Y236" s="86">
        <v>14</v>
      </c>
      <c r="Z236" s="86">
        <v>4</v>
      </c>
    </row>
    <row r="237" spans="24:26" x14ac:dyDescent="0.15">
      <c r="X237" s="86">
        <v>236</v>
      </c>
      <c r="Y237" s="86">
        <v>13</v>
      </c>
      <c r="Z237" s="86">
        <v>4</v>
      </c>
    </row>
    <row r="238" spans="24:26" x14ac:dyDescent="0.15">
      <c r="X238" s="86">
        <v>237</v>
      </c>
      <c r="Y238" s="86">
        <v>12</v>
      </c>
      <c r="Z238" s="86">
        <v>4</v>
      </c>
    </row>
    <row r="239" spans="24:26" x14ac:dyDescent="0.15">
      <c r="X239" s="86">
        <v>238</v>
      </c>
      <c r="Y239" s="86">
        <v>11</v>
      </c>
      <c r="Z239" s="86">
        <v>4</v>
      </c>
    </row>
    <row r="240" spans="24:26" x14ac:dyDescent="0.15">
      <c r="X240" s="86">
        <v>239</v>
      </c>
      <c r="Y240" s="86">
        <v>10</v>
      </c>
      <c r="Z240" s="86">
        <v>4</v>
      </c>
    </row>
    <row r="241" spans="24:26" x14ac:dyDescent="0.15">
      <c r="X241" s="86">
        <v>240</v>
      </c>
      <c r="Y241" s="86">
        <v>9</v>
      </c>
      <c r="Z241" s="86">
        <v>4</v>
      </c>
    </row>
    <row r="242" spans="24:26" x14ac:dyDescent="0.15">
      <c r="X242" s="86">
        <v>241</v>
      </c>
      <c r="Y242" s="86">
        <v>8</v>
      </c>
      <c r="Z242" s="86">
        <v>4</v>
      </c>
    </row>
    <row r="243" spans="24:26" x14ac:dyDescent="0.15">
      <c r="X243" s="86">
        <v>242</v>
      </c>
      <c r="Y243" s="86">
        <v>7</v>
      </c>
      <c r="Z243" s="86">
        <v>4</v>
      </c>
    </row>
    <row r="244" spans="24:26" x14ac:dyDescent="0.15">
      <c r="X244" s="86">
        <v>243</v>
      </c>
      <c r="Y244" s="86">
        <v>6</v>
      </c>
      <c r="Z244" s="86">
        <v>4</v>
      </c>
    </row>
    <row r="245" spans="24:26" x14ac:dyDescent="0.15">
      <c r="X245" s="86">
        <v>244</v>
      </c>
      <c r="Y245" s="86">
        <v>5</v>
      </c>
      <c r="Z245" s="86">
        <v>4</v>
      </c>
    </row>
    <row r="246" spans="24:26" x14ac:dyDescent="0.15">
      <c r="X246" s="86">
        <v>245</v>
      </c>
      <c r="Y246" s="86">
        <v>4</v>
      </c>
      <c r="Z246" s="86">
        <v>4</v>
      </c>
    </row>
    <row r="247" spans="24:26" x14ac:dyDescent="0.15">
      <c r="X247" s="86">
        <v>246</v>
      </c>
      <c r="Y247" s="86">
        <v>4</v>
      </c>
      <c r="Z247" s="86">
        <v>5</v>
      </c>
    </row>
    <row r="248" spans="24:26" x14ac:dyDescent="0.15">
      <c r="X248" s="86">
        <v>247</v>
      </c>
      <c r="Y248" s="86">
        <v>4</v>
      </c>
      <c r="Z248" s="86">
        <v>6</v>
      </c>
    </row>
    <row r="249" spans="24:26" x14ac:dyDescent="0.15">
      <c r="X249" s="86">
        <v>248</v>
      </c>
      <c r="Y249" s="86">
        <v>4</v>
      </c>
      <c r="Z249" s="86">
        <v>7</v>
      </c>
    </row>
    <row r="250" spans="24:26" x14ac:dyDescent="0.15">
      <c r="X250" s="86">
        <v>249</v>
      </c>
      <c r="Y250" s="86">
        <v>4</v>
      </c>
      <c r="Z250" s="86">
        <v>8</v>
      </c>
    </row>
    <row r="251" spans="24:26" x14ac:dyDescent="0.15">
      <c r="X251" s="86">
        <v>250</v>
      </c>
      <c r="Y251" s="86">
        <v>4</v>
      </c>
      <c r="Z251" s="86">
        <v>9</v>
      </c>
    </row>
    <row r="252" spans="24:26" x14ac:dyDescent="0.15">
      <c r="X252" s="86">
        <v>251</v>
      </c>
      <c r="Y252" s="86">
        <v>4</v>
      </c>
      <c r="Z252" s="86">
        <v>10</v>
      </c>
    </row>
    <row r="253" spans="24:26" x14ac:dyDescent="0.15">
      <c r="X253" s="86">
        <v>252</v>
      </c>
      <c r="Y253" s="86">
        <v>4</v>
      </c>
      <c r="Z253" s="86">
        <v>11</v>
      </c>
    </row>
    <row r="254" spans="24:26" x14ac:dyDescent="0.15">
      <c r="X254" s="86">
        <v>253</v>
      </c>
      <c r="Y254" s="86">
        <v>4</v>
      </c>
      <c r="Z254" s="86">
        <v>12</v>
      </c>
    </row>
    <row r="255" spans="24:26" x14ac:dyDescent="0.15">
      <c r="X255" s="86">
        <v>254</v>
      </c>
      <c r="Y255" s="86">
        <v>4</v>
      </c>
      <c r="Z255" s="86">
        <v>13</v>
      </c>
    </row>
    <row r="256" spans="24:26" x14ac:dyDescent="0.15">
      <c r="X256" s="86">
        <v>255</v>
      </c>
      <c r="Y256" s="86">
        <v>4</v>
      </c>
      <c r="Z256" s="86">
        <v>14</v>
      </c>
    </row>
    <row r="257" spans="24:26" x14ac:dyDescent="0.15">
      <c r="X257" s="86">
        <v>256</v>
      </c>
      <c r="Y257" s="86">
        <v>4</v>
      </c>
      <c r="Z257" s="86">
        <v>15</v>
      </c>
    </row>
    <row r="258" spans="24:26" x14ac:dyDescent="0.15">
      <c r="X258" s="86">
        <v>257</v>
      </c>
      <c r="Y258" s="86">
        <v>4</v>
      </c>
      <c r="Z258" s="86">
        <v>16</v>
      </c>
    </row>
    <row r="259" spans="24:26" x14ac:dyDescent="0.15">
      <c r="X259" s="86">
        <v>258</v>
      </c>
      <c r="Y259" s="86">
        <v>4</v>
      </c>
      <c r="Z259" s="86">
        <v>17</v>
      </c>
    </row>
    <row r="260" spans="24:26" x14ac:dyDescent="0.15">
      <c r="X260" s="86">
        <v>259</v>
      </c>
      <c r="Y260" s="86">
        <v>4</v>
      </c>
      <c r="Z260" s="86">
        <v>18</v>
      </c>
    </row>
    <row r="261" spans="24:26" x14ac:dyDescent="0.15">
      <c r="X261" s="86">
        <v>260</v>
      </c>
      <c r="Y261" s="86">
        <v>5</v>
      </c>
      <c r="Z261" s="86">
        <v>18</v>
      </c>
    </row>
    <row r="262" spans="24:26" x14ac:dyDescent="0.15">
      <c r="X262" s="86">
        <v>261</v>
      </c>
      <c r="Y262" s="86">
        <v>6</v>
      </c>
      <c r="Z262" s="86">
        <v>18</v>
      </c>
    </row>
    <row r="263" spans="24:26" x14ac:dyDescent="0.15">
      <c r="X263" s="86">
        <v>262</v>
      </c>
      <c r="Y263" s="86">
        <v>7</v>
      </c>
      <c r="Z263" s="86">
        <v>18</v>
      </c>
    </row>
    <row r="264" spans="24:26" x14ac:dyDescent="0.15">
      <c r="X264" s="86">
        <v>263</v>
      </c>
      <c r="Y264" s="86">
        <v>8</v>
      </c>
      <c r="Z264" s="86">
        <v>18</v>
      </c>
    </row>
    <row r="265" spans="24:26" x14ac:dyDescent="0.15">
      <c r="X265" s="86">
        <v>264</v>
      </c>
      <c r="Y265" s="86">
        <v>9</v>
      </c>
      <c r="Z265" s="86">
        <v>18</v>
      </c>
    </row>
    <row r="266" spans="24:26" x14ac:dyDescent="0.15">
      <c r="X266" s="86">
        <v>265</v>
      </c>
      <c r="Y266" s="86">
        <v>10</v>
      </c>
      <c r="Z266" s="86">
        <v>18</v>
      </c>
    </row>
    <row r="267" spans="24:26" x14ac:dyDescent="0.15">
      <c r="X267" s="86">
        <v>266</v>
      </c>
      <c r="Y267" s="86">
        <v>11</v>
      </c>
      <c r="Z267" s="86">
        <v>18</v>
      </c>
    </row>
    <row r="268" spans="24:26" x14ac:dyDescent="0.15">
      <c r="X268" s="86">
        <v>267</v>
      </c>
      <c r="Y268" s="86">
        <v>12</v>
      </c>
      <c r="Z268" s="86">
        <v>18</v>
      </c>
    </row>
    <row r="269" spans="24:26" x14ac:dyDescent="0.15">
      <c r="X269" s="86">
        <v>268</v>
      </c>
      <c r="Y269" s="86">
        <v>13</v>
      </c>
      <c r="Z269" s="86">
        <v>18</v>
      </c>
    </row>
    <row r="270" spans="24:26" x14ac:dyDescent="0.15">
      <c r="X270" s="86">
        <v>269</v>
      </c>
      <c r="Y270" s="86">
        <v>14</v>
      </c>
      <c r="Z270" s="86">
        <v>18</v>
      </c>
    </row>
    <row r="271" spans="24:26" x14ac:dyDescent="0.15">
      <c r="X271" s="86">
        <v>270</v>
      </c>
      <c r="Y271" s="86">
        <v>15</v>
      </c>
      <c r="Z271" s="86">
        <v>18</v>
      </c>
    </row>
    <row r="272" spans="24:26" x14ac:dyDescent="0.15">
      <c r="X272" s="86">
        <v>271</v>
      </c>
      <c r="Y272" s="86">
        <v>16</v>
      </c>
      <c r="Z272" s="86">
        <v>18</v>
      </c>
    </row>
    <row r="273" spans="24:26" x14ac:dyDescent="0.15">
      <c r="X273" s="86">
        <v>272</v>
      </c>
      <c r="Y273" s="86">
        <v>17</v>
      </c>
      <c r="Z273" s="86">
        <v>18</v>
      </c>
    </row>
    <row r="274" spans="24:26" x14ac:dyDescent="0.15">
      <c r="X274" s="86">
        <v>273</v>
      </c>
      <c r="Y274" s="86">
        <v>17</v>
      </c>
      <c r="Z274" s="86">
        <v>17</v>
      </c>
    </row>
    <row r="275" spans="24:26" x14ac:dyDescent="0.15">
      <c r="X275" s="86">
        <v>274</v>
      </c>
      <c r="Y275" s="86">
        <v>17</v>
      </c>
      <c r="Z275" s="86">
        <v>16</v>
      </c>
    </row>
    <row r="276" spans="24:26" x14ac:dyDescent="0.15">
      <c r="X276" s="86">
        <v>275</v>
      </c>
      <c r="Y276" s="86">
        <v>17</v>
      </c>
      <c r="Z276" s="86">
        <v>15</v>
      </c>
    </row>
    <row r="277" spans="24:26" x14ac:dyDescent="0.15">
      <c r="X277" s="86">
        <v>276</v>
      </c>
      <c r="Y277" s="86">
        <v>17</v>
      </c>
      <c r="Z277" s="86">
        <v>14</v>
      </c>
    </row>
    <row r="278" spans="24:26" x14ac:dyDescent="0.15">
      <c r="X278" s="86">
        <v>277</v>
      </c>
      <c r="Y278" s="86">
        <v>17</v>
      </c>
      <c r="Z278" s="86">
        <v>13</v>
      </c>
    </row>
    <row r="279" spans="24:26" x14ac:dyDescent="0.15">
      <c r="X279" s="86">
        <v>278</v>
      </c>
      <c r="Y279" s="86">
        <v>17</v>
      </c>
      <c r="Z279" s="86">
        <v>12</v>
      </c>
    </row>
    <row r="280" spans="24:26" x14ac:dyDescent="0.15">
      <c r="X280" s="86">
        <v>279</v>
      </c>
      <c r="Y280" s="86">
        <v>17</v>
      </c>
      <c r="Z280" s="86">
        <v>11</v>
      </c>
    </row>
    <row r="281" spans="24:26" x14ac:dyDescent="0.15">
      <c r="X281" s="86">
        <v>280</v>
      </c>
      <c r="Y281" s="86">
        <v>17</v>
      </c>
      <c r="Z281" s="86">
        <v>10</v>
      </c>
    </row>
    <row r="282" spans="24:26" x14ac:dyDescent="0.15">
      <c r="X282" s="86">
        <v>281</v>
      </c>
      <c r="Y282" s="86">
        <v>17</v>
      </c>
      <c r="Z282" s="86">
        <v>9</v>
      </c>
    </row>
    <row r="283" spans="24:26" x14ac:dyDescent="0.15">
      <c r="X283" s="86">
        <v>282</v>
      </c>
      <c r="Y283" s="86">
        <v>17</v>
      </c>
      <c r="Z283" s="86">
        <v>8</v>
      </c>
    </row>
    <row r="284" spans="24:26" x14ac:dyDescent="0.15">
      <c r="X284" s="86">
        <v>283</v>
      </c>
      <c r="Y284" s="86">
        <v>17</v>
      </c>
      <c r="Z284" s="86">
        <v>7</v>
      </c>
    </row>
    <row r="285" spans="24:26" x14ac:dyDescent="0.15">
      <c r="X285" s="86">
        <v>284</v>
      </c>
      <c r="Y285" s="86">
        <v>17</v>
      </c>
      <c r="Z285" s="86">
        <v>6</v>
      </c>
    </row>
    <row r="286" spans="24:26" x14ac:dyDescent="0.15">
      <c r="X286" s="86">
        <v>285</v>
      </c>
      <c r="Y286" s="86">
        <v>17</v>
      </c>
      <c r="Z286" s="86">
        <v>5</v>
      </c>
    </row>
    <row r="287" spans="24:26" x14ac:dyDescent="0.15">
      <c r="X287" s="86">
        <v>286</v>
      </c>
      <c r="Y287" s="86">
        <v>16</v>
      </c>
      <c r="Z287" s="86">
        <v>5</v>
      </c>
    </row>
    <row r="288" spans="24:26" x14ac:dyDescent="0.15">
      <c r="X288" s="86">
        <v>287</v>
      </c>
      <c r="Y288" s="86">
        <v>15</v>
      </c>
      <c r="Z288" s="86">
        <v>5</v>
      </c>
    </row>
    <row r="289" spans="24:26" x14ac:dyDescent="0.15">
      <c r="X289" s="86">
        <v>288</v>
      </c>
      <c r="Y289" s="86">
        <v>14</v>
      </c>
      <c r="Z289" s="86">
        <v>5</v>
      </c>
    </row>
    <row r="290" spans="24:26" x14ac:dyDescent="0.15">
      <c r="X290" s="86">
        <v>289</v>
      </c>
      <c r="Y290" s="86">
        <v>13</v>
      </c>
      <c r="Z290" s="86">
        <v>5</v>
      </c>
    </row>
    <row r="291" spans="24:26" x14ac:dyDescent="0.15">
      <c r="X291" s="86">
        <v>290</v>
      </c>
      <c r="Y291" s="86">
        <v>12</v>
      </c>
      <c r="Z291" s="86">
        <v>5</v>
      </c>
    </row>
    <row r="292" spans="24:26" x14ac:dyDescent="0.15">
      <c r="X292" s="86">
        <v>291</v>
      </c>
      <c r="Y292" s="86">
        <v>11</v>
      </c>
      <c r="Z292" s="86">
        <v>5</v>
      </c>
    </row>
    <row r="293" spans="24:26" x14ac:dyDescent="0.15">
      <c r="X293" s="86">
        <v>292</v>
      </c>
      <c r="Y293" s="86">
        <v>10</v>
      </c>
      <c r="Z293" s="86">
        <v>5</v>
      </c>
    </row>
    <row r="294" spans="24:26" x14ac:dyDescent="0.15">
      <c r="X294" s="86">
        <v>293</v>
      </c>
      <c r="Y294" s="86">
        <v>9</v>
      </c>
      <c r="Z294" s="86">
        <v>5</v>
      </c>
    </row>
    <row r="295" spans="24:26" x14ac:dyDescent="0.15">
      <c r="X295" s="86">
        <v>294</v>
      </c>
      <c r="Y295" s="86">
        <v>8</v>
      </c>
      <c r="Z295" s="86">
        <v>5</v>
      </c>
    </row>
    <row r="296" spans="24:26" x14ac:dyDescent="0.15">
      <c r="X296" s="86">
        <v>295</v>
      </c>
      <c r="Y296" s="86">
        <v>7</v>
      </c>
      <c r="Z296" s="86">
        <v>5</v>
      </c>
    </row>
    <row r="297" spans="24:26" x14ac:dyDescent="0.15">
      <c r="X297" s="86">
        <v>296</v>
      </c>
      <c r="Y297" s="86">
        <v>6</v>
      </c>
      <c r="Z297" s="86">
        <v>5</v>
      </c>
    </row>
    <row r="298" spans="24:26" x14ac:dyDescent="0.15">
      <c r="X298" s="86">
        <v>297</v>
      </c>
      <c r="Y298" s="86">
        <v>5</v>
      </c>
      <c r="Z298" s="86">
        <v>5</v>
      </c>
    </row>
    <row r="299" spans="24:26" x14ac:dyDescent="0.15">
      <c r="X299" s="86">
        <v>298</v>
      </c>
      <c r="Y299" s="86">
        <v>5</v>
      </c>
      <c r="Z299" s="86">
        <v>6</v>
      </c>
    </row>
    <row r="300" spans="24:26" x14ac:dyDescent="0.15">
      <c r="X300" s="86">
        <v>299</v>
      </c>
      <c r="Y300" s="86">
        <v>5</v>
      </c>
      <c r="Z300" s="86">
        <v>7</v>
      </c>
    </row>
    <row r="301" spans="24:26" x14ac:dyDescent="0.15">
      <c r="X301" s="86">
        <v>300</v>
      </c>
      <c r="Y301" s="86">
        <v>5</v>
      </c>
      <c r="Z301" s="86">
        <v>8</v>
      </c>
    </row>
    <row r="302" spans="24:26" x14ac:dyDescent="0.15">
      <c r="X302" s="86">
        <v>301</v>
      </c>
      <c r="Y302" s="86">
        <v>5</v>
      </c>
      <c r="Z302" s="86">
        <v>9</v>
      </c>
    </row>
    <row r="303" spans="24:26" x14ac:dyDescent="0.15">
      <c r="X303" s="86">
        <v>302</v>
      </c>
      <c r="Y303" s="86">
        <v>5</v>
      </c>
      <c r="Z303" s="86">
        <v>10</v>
      </c>
    </row>
    <row r="304" spans="24:26" x14ac:dyDescent="0.15">
      <c r="X304" s="86">
        <v>303</v>
      </c>
      <c r="Y304" s="86">
        <v>5</v>
      </c>
      <c r="Z304" s="86">
        <v>11</v>
      </c>
    </row>
    <row r="305" spans="24:26" x14ac:dyDescent="0.15">
      <c r="X305" s="86">
        <v>304</v>
      </c>
      <c r="Y305" s="86">
        <v>5</v>
      </c>
      <c r="Z305" s="86">
        <v>12</v>
      </c>
    </row>
    <row r="306" spans="24:26" x14ac:dyDescent="0.15">
      <c r="X306" s="86">
        <v>305</v>
      </c>
      <c r="Y306" s="86">
        <v>5</v>
      </c>
      <c r="Z306" s="86">
        <v>13</v>
      </c>
    </row>
    <row r="307" spans="24:26" x14ac:dyDescent="0.15">
      <c r="X307" s="86">
        <v>306</v>
      </c>
      <c r="Y307" s="86">
        <v>5</v>
      </c>
      <c r="Z307" s="86">
        <v>14</v>
      </c>
    </row>
    <row r="308" spans="24:26" x14ac:dyDescent="0.15">
      <c r="X308" s="86">
        <v>307</v>
      </c>
      <c r="Y308" s="86">
        <v>5</v>
      </c>
      <c r="Z308" s="86">
        <v>15</v>
      </c>
    </row>
    <row r="309" spans="24:26" x14ac:dyDescent="0.15">
      <c r="X309" s="86">
        <v>308</v>
      </c>
      <c r="Y309" s="86">
        <v>5</v>
      </c>
      <c r="Z309" s="86">
        <v>16</v>
      </c>
    </row>
    <row r="310" spans="24:26" x14ac:dyDescent="0.15">
      <c r="X310" s="86">
        <v>309</v>
      </c>
      <c r="Y310" s="86">
        <v>5</v>
      </c>
      <c r="Z310" s="86">
        <v>17</v>
      </c>
    </row>
    <row r="311" spans="24:26" x14ac:dyDescent="0.15">
      <c r="X311" s="86">
        <v>310</v>
      </c>
      <c r="Y311" s="86">
        <v>6</v>
      </c>
      <c r="Z311" s="86">
        <v>17</v>
      </c>
    </row>
    <row r="312" spans="24:26" x14ac:dyDescent="0.15">
      <c r="X312" s="86">
        <v>311</v>
      </c>
      <c r="Y312" s="86">
        <v>7</v>
      </c>
      <c r="Z312" s="86">
        <v>17</v>
      </c>
    </row>
    <row r="313" spans="24:26" x14ac:dyDescent="0.15">
      <c r="X313" s="86">
        <v>312</v>
      </c>
      <c r="Y313" s="86">
        <v>8</v>
      </c>
      <c r="Z313" s="86">
        <v>17</v>
      </c>
    </row>
    <row r="314" spans="24:26" x14ac:dyDescent="0.15">
      <c r="X314" s="86">
        <v>313</v>
      </c>
      <c r="Y314" s="86">
        <v>9</v>
      </c>
      <c r="Z314" s="86">
        <v>17</v>
      </c>
    </row>
    <row r="315" spans="24:26" x14ac:dyDescent="0.15">
      <c r="X315" s="86">
        <v>314</v>
      </c>
      <c r="Y315" s="86">
        <v>10</v>
      </c>
      <c r="Z315" s="86">
        <v>17</v>
      </c>
    </row>
    <row r="316" spans="24:26" x14ac:dyDescent="0.15">
      <c r="X316" s="86">
        <v>315</v>
      </c>
      <c r="Y316" s="86">
        <v>11</v>
      </c>
      <c r="Z316" s="86">
        <v>17</v>
      </c>
    </row>
    <row r="317" spans="24:26" x14ac:dyDescent="0.15">
      <c r="X317" s="86">
        <v>316</v>
      </c>
      <c r="Y317" s="86">
        <v>12</v>
      </c>
      <c r="Z317" s="86">
        <v>17</v>
      </c>
    </row>
    <row r="318" spans="24:26" x14ac:dyDescent="0.15">
      <c r="X318" s="86">
        <v>317</v>
      </c>
      <c r="Y318" s="86">
        <v>13</v>
      </c>
      <c r="Z318" s="86">
        <v>17</v>
      </c>
    </row>
    <row r="319" spans="24:26" x14ac:dyDescent="0.15">
      <c r="X319" s="86">
        <v>318</v>
      </c>
      <c r="Y319" s="86">
        <v>14</v>
      </c>
      <c r="Z319" s="86">
        <v>17</v>
      </c>
    </row>
    <row r="320" spans="24:26" x14ac:dyDescent="0.15">
      <c r="X320" s="86">
        <v>319</v>
      </c>
      <c r="Y320" s="86">
        <v>15</v>
      </c>
      <c r="Z320" s="86">
        <v>17</v>
      </c>
    </row>
    <row r="321" spans="24:26" x14ac:dyDescent="0.15">
      <c r="X321" s="86">
        <v>320</v>
      </c>
      <c r="Y321" s="86">
        <v>16</v>
      </c>
      <c r="Z321" s="86">
        <v>17</v>
      </c>
    </row>
    <row r="322" spans="24:26" x14ac:dyDescent="0.15">
      <c r="X322" s="86">
        <v>321</v>
      </c>
      <c r="Y322" s="86">
        <v>16</v>
      </c>
      <c r="Z322" s="86">
        <v>16</v>
      </c>
    </row>
    <row r="323" spans="24:26" x14ac:dyDescent="0.15">
      <c r="X323" s="86">
        <v>322</v>
      </c>
      <c r="Y323" s="86">
        <v>16</v>
      </c>
      <c r="Z323" s="86">
        <v>15</v>
      </c>
    </row>
    <row r="324" spans="24:26" x14ac:dyDescent="0.15">
      <c r="X324" s="86">
        <v>323</v>
      </c>
      <c r="Y324" s="86">
        <v>16</v>
      </c>
      <c r="Z324" s="86">
        <v>14</v>
      </c>
    </row>
    <row r="325" spans="24:26" x14ac:dyDescent="0.15">
      <c r="X325" s="86">
        <v>324</v>
      </c>
      <c r="Y325" s="86">
        <v>16</v>
      </c>
      <c r="Z325" s="86">
        <v>13</v>
      </c>
    </row>
    <row r="326" spans="24:26" x14ac:dyDescent="0.15">
      <c r="X326" s="86">
        <v>325</v>
      </c>
      <c r="Y326" s="86">
        <v>16</v>
      </c>
      <c r="Z326" s="86">
        <v>12</v>
      </c>
    </row>
    <row r="327" spans="24:26" x14ac:dyDescent="0.15">
      <c r="X327" s="86">
        <v>326</v>
      </c>
      <c r="Y327" s="86">
        <v>16</v>
      </c>
      <c r="Z327" s="86">
        <v>11</v>
      </c>
    </row>
    <row r="328" spans="24:26" x14ac:dyDescent="0.15">
      <c r="X328" s="86">
        <v>327</v>
      </c>
      <c r="Y328" s="86">
        <v>16</v>
      </c>
      <c r="Z328" s="86">
        <v>10</v>
      </c>
    </row>
    <row r="329" spans="24:26" x14ac:dyDescent="0.15">
      <c r="X329" s="86">
        <v>328</v>
      </c>
      <c r="Y329" s="86">
        <v>16</v>
      </c>
      <c r="Z329" s="86">
        <v>9</v>
      </c>
    </row>
    <row r="330" spans="24:26" x14ac:dyDescent="0.15">
      <c r="X330" s="86">
        <v>329</v>
      </c>
      <c r="Y330" s="86">
        <v>16</v>
      </c>
      <c r="Z330" s="86">
        <v>8</v>
      </c>
    </row>
    <row r="331" spans="24:26" x14ac:dyDescent="0.15">
      <c r="X331" s="86">
        <v>330</v>
      </c>
      <c r="Y331" s="86">
        <v>16</v>
      </c>
      <c r="Z331" s="86">
        <v>7</v>
      </c>
    </row>
    <row r="332" spans="24:26" x14ac:dyDescent="0.15">
      <c r="X332" s="86">
        <v>331</v>
      </c>
      <c r="Y332" s="86">
        <v>16</v>
      </c>
      <c r="Z332" s="86">
        <v>6</v>
      </c>
    </row>
    <row r="333" spans="24:26" x14ac:dyDescent="0.15">
      <c r="X333" s="86">
        <v>332</v>
      </c>
      <c r="Y333" s="86">
        <v>15</v>
      </c>
      <c r="Z333" s="86">
        <v>6</v>
      </c>
    </row>
    <row r="334" spans="24:26" x14ac:dyDescent="0.15">
      <c r="X334" s="86">
        <v>333</v>
      </c>
      <c r="Y334" s="86">
        <v>14</v>
      </c>
      <c r="Z334" s="86">
        <v>6</v>
      </c>
    </row>
    <row r="335" spans="24:26" x14ac:dyDescent="0.15">
      <c r="X335" s="86">
        <v>334</v>
      </c>
      <c r="Y335" s="86">
        <v>13</v>
      </c>
      <c r="Z335" s="86">
        <v>6</v>
      </c>
    </row>
    <row r="336" spans="24:26" x14ac:dyDescent="0.15">
      <c r="X336" s="86">
        <v>335</v>
      </c>
      <c r="Y336" s="86">
        <v>12</v>
      </c>
      <c r="Z336" s="86">
        <v>6</v>
      </c>
    </row>
    <row r="337" spans="24:26" x14ac:dyDescent="0.15">
      <c r="X337" s="86">
        <v>336</v>
      </c>
      <c r="Y337" s="86">
        <v>11</v>
      </c>
      <c r="Z337" s="86">
        <v>6</v>
      </c>
    </row>
    <row r="338" spans="24:26" x14ac:dyDescent="0.15">
      <c r="X338" s="86">
        <v>337</v>
      </c>
      <c r="Y338" s="86">
        <v>10</v>
      </c>
      <c r="Z338" s="86">
        <v>6</v>
      </c>
    </row>
    <row r="339" spans="24:26" x14ac:dyDescent="0.15">
      <c r="X339" s="86">
        <v>338</v>
      </c>
      <c r="Y339" s="86">
        <v>9</v>
      </c>
      <c r="Z339" s="86">
        <v>6</v>
      </c>
    </row>
    <row r="340" spans="24:26" x14ac:dyDescent="0.15">
      <c r="X340" s="86">
        <v>339</v>
      </c>
      <c r="Y340" s="86">
        <v>8</v>
      </c>
      <c r="Z340" s="86">
        <v>6</v>
      </c>
    </row>
    <row r="341" spans="24:26" x14ac:dyDescent="0.15">
      <c r="X341" s="86">
        <v>340</v>
      </c>
      <c r="Y341" s="86">
        <v>7</v>
      </c>
      <c r="Z341" s="86">
        <v>6</v>
      </c>
    </row>
    <row r="342" spans="24:26" x14ac:dyDescent="0.15">
      <c r="X342" s="86">
        <v>341</v>
      </c>
      <c r="Y342" s="86">
        <v>6</v>
      </c>
      <c r="Z342" s="86">
        <v>6</v>
      </c>
    </row>
    <row r="343" spans="24:26" x14ac:dyDescent="0.15">
      <c r="X343" s="86">
        <v>342</v>
      </c>
      <c r="Y343" s="86">
        <v>6</v>
      </c>
      <c r="Z343" s="86">
        <v>7</v>
      </c>
    </row>
    <row r="344" spans="24:26" x14ac:dyDescent="0.15">
      <c r="X344" s="86">
        <v>343</v>
      </c>
      <c r="Y344" s="86">
        <v>6</v>
      </c>
      <c r="Z344" s="86">
        <v>8</v>
      </c>
    </row>
    <row r="345" spans="24:26" x14ac:dyDescent="0.15">
      <c r="X345" s="86">
        <v>344</v>
      </c>
      <c r="Y345" s="86">
        <v>6</v>
      </c>
      <c r="Z345" s="86">
        <v>9</v>
      </c>
    </row>
    <row r="346" spans="24:26" x14ac:dyDescent="0.15">
      <c r="X346" s="86">
        <v>345</v>
      </c>
      <c r="Y346" s="86">
        <v>6</v>
      </c>
      <c r="Z346" s="86">
        <v>10</v>
      </c>
    </row>
    <row r="347" spans="24:26" x14ac:dyDescent="0.15">
      <c r="X347" s="86">
        <v>346</v>
      </c>
      <c r="Y347" s="86">
        <v>6</v>
      </c>
      <c r="Z347" s="86">
        <v>11</v>
      </c>
    </row>
    <row r="348" spans="24:26" x14ac:dyDescent="0.15">
      <c r="X348" s="86">
        <v>347</v>
      </c>
      <c r="Y348" s="86">
        <v>6</v>
      </c>
      <c r="Z348" s="86">
        <v>12</v>
      </c>
    </row>
    <row r="349" spans="24:26" x14ac:dyDescent="0.15">
      <c r="X349" s="86">
        <v>348</v>
      </c>
      <c r="Y349" s="86">
        <v>6</v>
      </c>
      <c r="Z349" s="86">
        <v>13</v>
      </c>
    </row>
    <row r="350" spans="24:26" x14ac:dyDescent="0.15">
      <c r="X350" s="86">
        <v>349</v>
      </c>
      <c r="Y350" s="86">
        <v>6</v>
      </c>
      <c r="Z350" s="86">
        <v>14</v>
      </c>
    </row>
    <row r="351" spans="24:26" x14ac:dyDescent="0.15">
      <c r="X351" s="86">
        <v>350</v>
      </c>
      <c r="Y351" s="86">
        <v>6</v>
      </c>
      <c r="Z351" s="86">
        <v>15</v>
      </c>
    </row>
    <row r="352" spans="24:26" x14ac:dyDescent="0.15">
      <c r="X352" s="86">
        <v>351</v>
      </c>
      <c r="Y352" s="86">
        <v>6</v>
      </c>
      <c r="Z352" s="86">
        <v>16</v>
      </c>
    </row>
    <row r="353" spans="24:26" x14ac:dyDescent="0.15">
      <c r="X353" s="86">
        <v>352</v>
      </c>
      <c r="Y353" s="86">
        <v>7</v>
      </c>
      <c r="Z353" s="86">
        <v>16</v>
      </c>
    </row>
    <row r="354" spans="24:26" x14ac:dyDescent="0.15">
      <c r="X354" s="86">
        <v>353</v>
      </c>
      <c r="Y354" s="86">
        <v>8</v>
      </c>
      <c r="Z354" s="86">
        <v>16</v>
      </c>
    </row>
    <row r="355" spans="24:26" x14ac:dyDescent="0.15">
      <c r="X355" s="86">
        <v>354</v>
      </c>
      <c r="Y355" s="86">
        <v>9</v>
      </c>
      <c r="Z355" s="86">
        <v>16</v>
      </c>
    </row>
    <row r="356" spans="24:26" x14ac:dyDescent="0.15">
      <c r="X356" s="86">
        <v>355</v>
      </c>
      <c r="Y356" s="86">
        <v>10</v>
      </c>
      <c r="Z356" s="86">
        <v>16</v>
      </c>
    </row>
    <row r="357" spans="24:26" x14ac:dyDescent="0.15">
      <c r="X357" s="86">
        <v>356</v>
      </c>
      <c r="Y357" s="86">
        <v>11</v>
      </c>
      <c r="Z357" s="86">
        <v>16</v>
      </c>
    </row>
    <row r="358" spans="24:26" x14ac:dyDescent="0.15">
      <c r="X358" s="86">
        <v>357</v>
      </c>
      <c r="Y358" s="86">
        <v>12</v>
      </c>
      <c r="Z358" s="86">
        <v>16</v>
      </c>
    </row>
    <row r="359" spans="24:26" x14ac:dyDescent="0.15">
      <c r="X359" s="86">
        <v>358</v>
      </c>
      <c r="Y359" s="86">
        <v>13</v>
      </c>
      <c r="Z359" s="86">
        <v>16</v>
      </c>
    </row>
    <row r="360" spans="24:26" x14ac:dyDescent="0.15">
      <c r="X360" s="86">
        <v>359</v>
      </c>
      <c r="Y360" s="86">
        <v>14</v>
      </c>
      <c r="Z360" s="86">
        <v>16</v>
      </c>
    </row>
    <row r="361" spans="24:26" x14ac:dyDescent="0.15">
      <c r="X361" s="86">
        <v>360</v>
      </c>
      <c r="Y361" s="86">
        <v>15</v>
      </c>
      <c r="Z361" s="86">
        <v>16</v>
      </c>
    </row>
    <row r="362" spans="24:26" x14ac:dyDescent="0.15">
      <c r="X362" s="86">
        <v>361</v>
      </c>
      <c r="Y362" s="86">
        <v>15</v>
      </c>
      <c r="Z362" s="86">
        <v>15</v>
      </c>
    </row>
    <row r="363" spans="24:26" x14ac:dyDescent="0.15">
      <c r="X363" s="86">
        <v>362</v>
      </c>
      <c r="Y363" s="86">
        <v>15</v>
      </c>
      <c r="Z363" s="86">
        <v>14</v>
      </c>
    </row>
    <row r="364" spans="24:26" x14ac:dyDescent="0.15">
      <c r="X364" s="86">
        <v>363</v>
      </c>
      <c r="Y364" s="86">
        <v>15</v>
      </c>
      <c r="Z364" s="86">
        <v>13</v>
      </c>
    </row>
    <row r="365" spans="24:26" x14ac:dyDescent="0.15">
      <c r="X365" s="86">
        <v>364</v>
      </c>
      <c r="Y365" s="86">
        <v>15</v>
      </c>
      <c r="Z365" s="86">
        <v>12</v>
      </c>
    </row>
    <row r="366" spans="24:26" x14ac:dyDescent="0.15">
      <c r="X366" s="86">
        <v>365</v>
      </c>
      <c r="Y366" s="86">
        <v>15</v>
      </c>
      <c r="Z366" s="86">
        <v>11</v>
      </c>
    </row>
    <row r="367" spans="24:26" x14ac:dyDescent="0.15">
      <c r="X367" s="86">
        <v>366</v>
      </c>
      <c r="Y367" s="86">
        <v>15</v>
      </c>
      <c r="Z367" s="86">
        <v>10</v>
      </c>
    </row>
    <row r="368" spans="24:26" x14ac:dyDescent="0.15">
      <c r="X368" s="86">
        <v>367</v>
      </c>
      <c r="Y368" s="86">
        <v>15</v>
      </c>
      <c r="Z368" s="86">
        <v>9</v>
      </c>
    </row>
    <row r="369" spans="24:26" x14ac:dyDescent="0.15">
      <c r="X369" s="86">
        <v>368</v>
      </c>
      <c r="Y369" s="86">
        <v>15</v>
      </c>
      <c r="Z369" s="86">
        <v>8</v>
      </c>
    </row>
    <row r="370" spans="24:26" x14ac:dyDescent="0.15">
      <c r="X370" s="86">
        <v>369</v>
      </c>
      <c r="Y370" s="86">
        <v>15</v>
      </c>
      <c r="Z370" s="86">
        <v>7</v>
      </c>
    </row>
    <row r="371" spans="24:26" x14ac:dyDescent="0.15">
      <c r="X371" s="86">
        <v>370</v>
      </c>
      <c r="Y371" s="86">
        <v>14</v>
      </c>
      <c r="Z371" s="86">
        <v>7</v>
      </c>
    </row>
    <row r="372" spans="24:26" x14ac:dyDescent="0.15">
      <c r="X372" s="86">
        <v>371</v>
      </c>
      <c r="Y372" s="86">
        <v>13</v>
      </c>
      <c r="Z372" s="86">
        <v>7</v>
      </c>
    </row>
    <row r="373" spans="24:26" x14ac:dyDescent="0.15">
      <c r="X373" s="86">
        <v>372</v>
      </c>
      <c r="Y373" s="86">
        <v>12</v>
      </c>
      <c r="Z373" s="86">
        <v>7</v>
      </c>
    </row>
    <row r="374" spans="24:26" x14ac:dyDescent="0.15">
      <c r="X374" s="86">
        <v>373</v>
      </c>
      <c r="Y374" s="86">
        <v>11</v>
      </c>
      <c r="Z374" s="86">
        <v>7</v>
      </c>
    </row>
    <row r="375" spans="24:26" x14ac:dyDescent="0.15">
      <c r="X375" s="86">
        <v>374</v>
      </c>
      <c r="Y375" s="86">
        <v>10</v>
      </c>
      <c r="Z375" s="86">
        <v>7</v>
      </c>
    </row>
    <row r="376" spans="24:26" x14ac:dyDescent="0.15">
      <c r="X376" s="86">
        <v>375</v>
      </c>
      <c r="Y376" s="86">
        <v>9</v>
      </c>
      <c r="Z376" s="86">
        <v>7</v>
      </c>
    </row>
    <row r="377" spans="24:26" x14ac:dyDescent="0.15">
      <c r="X377" s="86">
        <v>376</v>
      </c>
      <c r="Y377" s="86">
        <v>8</v>
      </c>
      <c r="Z377" s="86">
        <v>7</v>
      </c>
    </row>
    <row r="378" spans="24:26" x14ac:dyDescent="0.15">
      <c r="X378" s="86">
        <v>377</v>
      </c>
      <c r="Y378" s="86">
        <v>7</v>
      </c>
      <c r="Z378" s="86">
        <v>7</v>
      </c>
    </row>
    <row r="379" spans="24:26" x14ac:dyDescent="0.15">
      <c r="X379" s="86">
        <v>378</v>
      </c>
      <c r="Y379" s="86">
        <v>7</v>
      </c>
      <c r="Z379" s="86">
        <v>8</v>
      </c>
    </row>
    <row r="380" spans="24:26" x14ac:dyDescent="0.15">
      <c r="X380" s="86">
        <v>379</v>
      </c>
      <c r="Y380" s="86">
        <v>7</v>
      </c>
      <c r="Z380" s="86">
        <v>9</v>
      </c>
    </row>
    <row r="381" spans="24:26" x14ac:dyDescent="0.15">
      <c r="X381" s="86">
        <v>380</v>
      </c>
      <c r="Y381" s="86">
        <v>7</v>
      </c>
      <c r="Z381" s="86">
        <v>10</v>
      </c>
    </row>
    <row r="382" spans="24:26" x14ac:dyDescent="0.15">
      <c r="X382" s="86">
        <v>381</v>
      </c>
      <c r="Y382" s="86">
        <v>7</v>
      </c>
      <c r="Z382" s="86">
        <v>11</v>
      </c>
    </row>
    <row r="383" spans="24:26" x14ac:dyDescent="0.15">
      <c r="X383" s="86">
        <v>382</v>
      </c>
      <c r="Y383" s="86">
        <v>7</v>
      </c>
      <c r="Z383" s="86">
        <v>12</v>
      </c>
    </row>
    <row r="384" spans="24:26" x14ac:dyDescent="0.15">
      <c r="X384" s="86">
        <v>383</v>
      </c>
      <c r="Y384" s="86">
        <v>7</v>
      </c>
      <c r="Z384" s="86">
        <v>13</v>
      </c>
    </row>
    <row r="385" spans="24:26" x14ac:dyDescent="0.15">
      <c r="X385" s="86">
        <v>384</v>
      </c>
      <c r="Y385" s="86">
        <v>7</v>
      </c>
      <c r="Z385" s="86">
        <v>14</v>
      </c>
    </row>
    <row r="386" spans="24:26" x14ac:dyDescent="0.15">
      <c r="X386" s="86">
        <v>385</v>
      </c>
      <c r="Y386" s="86">
        <v>7</v>
      </c>
      <c r="Z386" s="86">
        <v>15</v>
      </c>
    </row>
    <row r="387" spans="24:26" x14ac:dyDescent="0.15">
      <c r="X387" s="86">
        <v>386</v>
      </c>
      <c r="Y387" s="86">
        <v>8</v>
      </c>
      <c r="Z387" s="86">
        <v>15</v>
      </c>
    </row>
    <row r="388" spans="24:26" x14ac:dyDescent="0.15">
      <c r="X388" s="86">
        <v>387</v>
      </c>
      <c r="Y388" s="86">
        <v>9</v>
      </c>
      <c r="Z388" s="86">
        <v>15</v>
      </c>
    </row>
    <row r="389" spans="24:26" x14ac:dyDescent="0.15">
      <c r="X389" s="86">
        <v>388</v>
      </c>
      <c r="Y389" s="86">
        <v>10</v>
      </c>
      <c r="Z389" s="86">
        <v>15</v>
      </c>
    </row>
    <row r="390" spans="24:26" x14ac:dyDescent="0.15">
      <c r="X390" s="86">
        <v>389</v>
      </c>
      <c r="Y390" s="86">
        <v>11</v>
      </c>
      <c r="Z390" s="86">
        <v>15</v>
      </c>
    </row>
    <row r="391" spans="24:26" x14ac:dyDescent="0.15">
      <c r="X391" s="86">
        <v>390</v>
      </c>
      <c r="Y391" s="86">
        <v>12</v>
      </c>
      <c r="Z391" s="86">
        <v>15</v>
      </c>
    </row>
    <row r="392" spans="24:26" x14ac:dyDescent="0.15">
      <c r="X392" s="86">
        <v>391</v>
      </c>
      <c r="Y392" s="86">
        <v>13</v>
      </c>
      <c r="Z392" s="86">
        <v>15</v>
      </c>
    </row>
    <row r="393" spans="24:26" x14ac:dyDescent="0.15">
      <c r="X393" s="86">
        <v>392</v>
      </c>
      <c r="Y393" s="86">
        <v>14</v>
      </c>
      <c r="Z393" s="86">
        <v>15</v>
      </c>
    </row>
    <row r="394" spans="24:26" x14ac:dyDescent="0.15">
      <c r="X394" s="86">
        <v>393</v>
      </c>
      <c r="Y394" s="86">
        <v>14</v>
      </c>
      <c r="Z394" s="86">
        <v>14</v>
      </c>
    </row>
    <row r="395" spans="24:26" x14ac:dyDescent="0.15">
      <c r="X395" s="86">
        <v>394</v>
      </c>
      <c r="Y395" s="86">
        <v>14</v>
      </c>
      <c r="Z395" s="86">
        <v>13</v>
      </c>
    </row>
    <row r="396" spans="24:26" x14ac:dyDescent="0.15">
      <c r="X396" s="86">
        <v>395</v>
      </c>
      <c r="Y396" s="86">
        <v>14</v>
      </c>
      <c r="Z396" s="86">
        <v>12</v>
      </c>
    </row>
    <row r="397" spans="24:26" x14ac:dyDescent="0.15">
      <c r="X397" s="86">
        <v>396</v>
      </c>
      <c r="Y397" s="86">
        <v>14</v>
      </c>
      <c r="Z397" s="86">
        <v>11</v>
      </c>
    </row>
    <row r="398" spans="24:26" x14ac:dyDescent="0.15">
      <c r="X398" s="86">
        <v>397</v>
      </c>
      <c r="Y398" s="86">
        <v>14</v>
      </c>
      <c r="Z398" s="86">
        <v>10</v>
      </c>
    </row>
    <row r="399" spans="24:26" x14ac:dyDescent="0.15">
      <c r="X399" s="86">
        <v>398</v>
      </c>
      <c r="Y399" s="86">
        <v>14</v>
      </c>
      <c r="Z399" s="86">
        <v>9</v>
      </c>
    </row>
    <row r="400" spans="24:26" x14ac:dyDescent="0.15">
      <c r="X400" s="86">
        <v>399</v>
      </c>
      <c r="Y400" s="86">
        <v>14</v>
      </c>
      <c r="Z400" s="86">
        <v>8</v>
      </c>
    </row>
    <row r="401" spans="24:26" x14ac:dyDescent="0.15">
      <c r="X401" s="86">
        <v>400</v>
      </c>
      <c r="Y401" s="86">
        <v>13</v>
      </c>
      <c r="Z401" s="86">
        <v>8</v>
      </c>
    </row>
    <row r="402" spans="24:26" x14ac:dyDescent="0.15">
      <c r="X402" s="86">
        <v>401</v>
      </c>
      <c r="Y402" s="86">
        <v>12</v>
      </c>
      <c r="Z402" s="86">
        <v>8</v>
      </c>
    </row>
    <row r="403" spans="24:26" x14ac:dyDescent="0.15">
      <c r="X403" s="86">
        <v>402</v>
      </c>
      <c r="Y403" s="86">
        <v>11</v>
      </c>
      <c r="Z403" s="86">
        <v>8</v>
      </c>
    </row>
    <row r="404" spans="24:26" x14ac:dyDescent="0.15">
      <c r="X404" s="86">
        <v>403</v>
      </c>
      <c r="Y404" s="86">
        <v>10</v>
      </c>
      <c r="Z404" s="86">
        <v>8</v>
      </c>
    </row>
    <row r="405" spans="24:26" x14ac:dyDescent="0.15">
      <c r="X405" s="86">
        <v>404</v>
      </c>
      <c r="Y405" s="86">
        <v>9</v>
      </c>
      <c r="Z405" s="86">
        <v>8</v>
      </c>
    </row>
    <row r="406" spans="24:26" x14ac:dyDescent="0.15">
      <c r="X406" s="86">
        <v>405</v>
      </c>
      <c r="Y406" s="86">
        <v>8</v>
      </c>
      <c r="Z406" s="86">
        <v>8</v>
      </c>
    </row>
    <row r="407" spans="24:26" x14ac:dyDescent="0.15">
      <c r="X407" s="86">
        <v>406</v>
      </c>
      <c r="Y407" s="86">
        <v>8</v>
      </c>
      <c r="Z407" s="86">
        <v>9</v>
      </c>
    </row>
    <row r="408" spans="24:26" x14ac:dyDescent="0.15">
      <c r="X408" s="86">
        <v>407</v>
      </c>
      <c r="Y408" s="86">
        <v>8</v>
      </c>
      <c r="Z408" s="86">
        <v>10</v>
      </c>
    </row>
    <row r="409" spans="24:26" x14ac:dyDescent="0.15">
      <c r="X409" s="86">
        <v>408</v>
      </c>
      <c r="Y409" s="86">
        <v>8</v>
      </c>
      <c r="Z409" s="86">
        <v>11</v>
      </c>
    </row>
    <row r="410" spans="24:26" x14ac:dyDescent="0.15">
      <c r="X410" s="86">
        <v>409</v>
      </c>
      <c r="Y410" s="86">
        <v>8</v>
      </c>
      <c r="Z410" s="86">
        <v>12</v>
      </c>
    </row>
    <row r="411" spans="24:26" x14ac:dyDescent="0.15">
      <c r="X411" s="86">
        <v>410</v>
      </c>
      <c r="Y411" s="86">
        <v>8</v>
      </c>
      <c r="Z411" s="86">
        <v>13</v>
      </c>
    </row>
    <row r="412" spans="24:26" x14ac:dyDescent="0.15">
      <c r="X412" s="86">
        <v>411</v>
      </c>
      <c r="Y412" s="86">
        <v>8</v>
      </c>
      <c r="Z412" s="86">
        <v>14</v>
      </c>
    </row>
    <row r="413" spans="24:26" x14ac:dyDescent="0.15">
      <c r="X413" s="86">
        <v>412</v>
      </c>
      <c r="Y413" s="86">
        <v>9</v>
      </c>
      <c r="Z413" s="86">
        <v>14</v>
      </c>
    </row>
    <row r="414" spans="24:26" x14ac:dyDescent="0.15">
      <c r="X414" s="86">
        <v>413</v>
      </c>
      <c r="Y414" s="86">
        <v>10</v>
      </c>
      <c r="Z414" s="86">
        <v>14</v>
      </c>
    </row>
    <row r="415" spans="24:26" x14ac:dyDescent="0.15">
      <c r="X415" s="86">
        <v>414</v>
      </c>
      <c r="Y415" s="86">
        <v>11</v>
      </c>
      <c r="Z415" s="86">
        <v>14</v>
      </c>
    </row>
    <row r="416" spans="24:26" x14ac:dyDescent="0.15">
      <c r="X416" s="86">
        <v>415</v>
      </c>
      <c r="Y416" s="86">
        <v>12</v>
      </c>
      <c r="Z416" s="86">
        <v>14</v>
      </c>
    </row>
    <row r="417" spans="24:26" x14ac:dyDescent="0.15">
      <c r="X417" s="86">
        <v>416</v>
      </c>
      <c r="Y417" s="86">
        <v>13</v>
      </c>
      <c r="Z417" s="86">
        <v>14</v>
      </c>
    </row>
    <row r="418" spans="24:26" x14ac:dyDescent="0.15">
      <c r="X418" s="86">
        <v>417</v>
      </c>
      <c r="Y418" s="86">
        <v>13</v>
      </c>
      <c r="Z418" s="86">
        <v>13</v>
      </c>
    </row>
    <row r="419" spans="24:26" x14ac:dyDescent="0.15">
      <c r="X419" s="86">
        <v>418</v>
      </c>
      <c r="Y419" s="86">
        <v>13</v>
      </c>
      <c r="Z419" s="86">
        <v>12</v>
      </c>
    </row>
    <row r="420" spans="24:26" x14ac:dyDescent="0.15">
      <c r="X420" s="86">
        <v>419</v>
      </c>
      <c r="Y420" s="86">
        <v>13</v>
      </c>
      <c r="Z420" s="86">
        <v>11</v>
      </c>
    </row>
    <row r="421" spans="24:26" x14ac:dyDescent="0.15">
      <c r="X421" s="86">
        <v>420</v>
      </c>
      <c r="Y421" s="86">
        <v>13</v>
      </c>
      <c r="Z421" s="86">
        <v>10</v>
      </c>
    </row>
    <row r="422" spans="24:26" x14ac:dyDescent="0.15">
      <c r="X422" s="86">
        <v>421</v>
      </c>
      <c r="Y422" s="86">
        <v>13</v>
      </c>
      <c r="Z422" s="86">
        <v>9</v>
      </c>
    </row>
    <row r="423" spans="24:26" x14ac:dyDescent="0.15">
      <c r="X423" s="86">
        <v>422</v>
      </c>
      <c r="Y423" s="86">
        <v>12</v>
      </c>
      <c r="Z423" s="86">
        <v>9</v>
      </c>
    </row>
    <row r="424" spans="24:26" x14ac:dyDescent="0.15">
      <c r="X424" s="86">
        <v>423</v>
      </c>
      <c r="Y424" s="86">
        <v>11</v>
      </c>
      <c r="Z424" s="86">
        <v>9</v>
      </c>
    </row>
    <row r="425" spans="24:26" x14ac:dyDescent="0.15">
      <c r="X425" s="86">
        <v>424</v>
      </c>
      <c r="Y425" s="86">
        <v>10</v>
      </c>
      <c r="Z425" s="86">
        <v>9</v>
      </c>
    </row>
    <row r="426" spans="24:26" x14ac:dyDescent="0.15">
      <c r="X426" s="86">
        <v>425</v>
      </c>
      <c r="Y426" s="86">
        <v>9</v>
      </c>
      <c r="Z426" s="86">
        <v>9</v>
      </c>
    </row>
    <row r="427" spans="24:26" x14ac:dyDescent="0.15">
      <c r="X427" s="86">
        <v>426</v>
      </c>
      <c r="Y427" s="86">
        <v>9</v>
      </c>
      <c r="Z427" s="86">
        <v>10</v>
      </c>
    </row>
    <row r="428" spans="24:26" x14ac:dyDescent="0.15">
      <c r="X428" s="86">
        <v>427</v>
      </c>
      <c r="Y428" s="86">
        <v>9</v>
      </c>
      <c r="Z428" s="86">
        <v>11</v>
      </c>
    </row>
    <row r="429" spans="24:26" x14ac:dyDescent="0.15">
      <c r="X429" s="86">
        <v>428</v>
      </c>
      <c r="Y429" s="86">
        <v>9</v>
      </c>
      <c r="Z429" s="86">
        <v>12</v>
      </c>
    </row>
    <row r="430" spans="24:26" x14ac:dyDescent="0.15">
      <c r="X430" s="86">
        <v>429</v>
      </c>
      <c r="Y430" s="86">
        <v>9</v>
      </c>
      <c r="Z430" s="86">
        <v>13</v>
      </c>
    </row>
    <row r="431" spans="24:26" x14ac:dyDescent="0.15">
      <c r="X431" s="86">
        <v>430</v>
      </c>
      <c r="Y431" s="86">
        <v>10</v>
      </c>
      <c r="Z431" s="86">
        <v>13</v>
      </c>
    </row>
    <row r="432" spans="24:26" x14ac:dyDescent="0.15">
      <c r="X432" s="86">
        <v>431</v>
      </c>
      <c r="Y432" s="86">
        <v>11</v>
      </c>
      <c r="Z432" s="86">
        <v>13</v>
      </c>
    </row>
    <row r="433" spans="24:26" x14ac:dyDescent="0.15">
      <c r="X433" s="86">
        <v>432</v>
      </c>
      <c r="Y433" s="86">
        <v>12</v>
      </c>
      <c r="Z433" s="86">
        <v>13</v>
      </c>
    </row>
    <row r="434" spans="24:26" x14ac:dyDescent="0.15">
      <c r="X434" s="86">
        <v>433</v>
      </c>
      <c r="Y434" s="86">
        <v>12</v>
      </c>
      <c r="Z434" s="86">
        <v>12</v>
      </c>
    </row>
    <row r="435" spans="24:26" x14ac:dyDescent="0.15">
      <c r="X435" s="86">
        <v>434</v>
      </c>
      <c r="Y435" s="86">
        <v>12</v>
      </c>
      <c r="Z435" s="86">
        <v>11</v>
      </c>
    </row>
    <row r="436" spans="24:26" x14ac:dyDescent="0.15">
      <c r="X436" s="86">
        <v>435</v>
      </c>
      <c r="Y436" s="86">
        <v>12</v>
      </c>
      <c r="Z436" s="86">
        <v>10</v>
      </c>
    </row>
    <row r="437" spans="24:26" x14ac:dyDescent="0.15">
      <c r="X437" s="86">
        <v>436</v>
      </c>
      <c r="Y437" s="86">
        <v>11</v>
      </c>
      <c r="Z437" s="86">
        <v>10</v>
      </c>
    </row>
    <row r="438" spans="24:26" x14ac:dyDescent="0.15">
      <c r="X438" s="86">
        <v>437</v>
      </c>
      <c r="Y438" s="86">
        <v>10</v>
      </c>
      <c r="Z438" s="86">
        <v>10</v>
      </c>
    </row>
    <row r="439" spans="24:26" x14ac:dyDescent="0.15">
      <c r="X439" s="86">
        <v>438</v>
      </c>
      <c r="Y439" s="86">
        <v>10</v>
      </c>
      <c r="Z439" s="86">
        <v>11</v>
      </c>
    </row>
    <row r="440" spans="24:26" x14ac:dyDescent="0.15">
      <c r="X440" s="86">
        <v>439</v>
      </c>
      <c r="Y440" s="86">
        <v>10</v>
      </c>
      <c r="Z440" s="86">
        <v>12</v>
      </c>
    </row>
    <row r="441" spans="24:26" x14ac:dyDescent="0.15">
      <c r="X441" s="86">
        <v>440</v>
      </c>
      <c r="Y441" s="86">
        <v>11</v>
      </c>
      <c r="Z441" s="86">
        <v>12</v>
      </c>
    </row>
    <row r="442" spans="24:26" x14ac:dyDescent="0.15">
      <c r="X442" s="86">
        <v>441</v>
      </c>
      <c r="Y442" s="86">
        <v>11</v>
      </c>
      <c r="Z442">
        <v>11</v>
      </c>
    </row>
  </sheetData>
  <phoneticPr fontId="1"/>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61"/>
  <sheetViews>
    <sheetView workbookViewId="0">
      <selection activeCell="H239" sqref="H239"/>
    </sheetView>
  </sheetViews>
  <sheetFormatPr defaultRowHeight="13.5" x14ac:dyDescent="0.15"/>
  <sheetData>
    <row r="1" spans="1:6" x14ac:dyDescent="0.15">
      <c r="A1" t="s">
        <v>2</v>
      </c>
      <c r="B1" t="s">
        <v>29</v>
      </c>
      <c r="C1" t="s">
        <v>30</v>
      </c>
      <c r="D1" t="s">
        <v>31</v>
      </c>
      <c r="E1" t="s">
        <v>32</v>
      </c>
      <c r="F1" t="s">
        <v>33</v>
      </c>
    </row>
    <row r="2" spans="1:6" x14ac:dyDescent="0.15">
      <c r="A2">
        <v>1</v>
      </c>
      <c r="B2">
        <v>108</v>
      </c>
      <c r="C2">
        <v>402</v>
      </c>
      <c r="D2">
        <v>312</v>
      </c>
      <c r="E2">
        <v>414</v>
      </c>
      <c r="F2">
        <v>108</v>
      </c>
    </row>
    <row r="3" spans="1:6" x14ac:dyDescent="0.15">
      <c r="A3">
        <v>2</v>
      </c>
      <c r="B3">
        <v>144</v>
      </c>
      <c r="C3">
        <v>396</v>
      </c>
      <c r="D3">
        <v>318</v>
      </c>
      <c r="E3">
        <v>408</v>
      </c>
      <c r="F3">
        <v>276</v>
      </c>
    </row>
    <row r="4" spans="1:6" x14ac:dyDescent="0.15">
      <c r="A4">
        <v>3</v>
      </c>
      <c r="B4">
        <v>126</v>
      </c>
      <c r="C4">
        <v>279</v>
      </c>
      <c r="D4">
        <v>315</v>
      </c>
      <c r="E4">
        <v>402</v>
      </c>
      <c r="F4">
        <v>291</v>
      </c>
    </row>
    <row r="5" spans="1:6" x14ac:dyDescent="0.15">
      <c r="A5">
        <v>4</v>
      </c>
      <c r="B5">
        <v>90</v>
      </c>
      <c r="C5">
        <v>282</v>
      </c>
      <c r="D5">
        <v>276</v>
      </c>
      <c r="E5">
        <v>396</v>
      </c>
      <c r="F5">
        <v>414</v>
      </c>
    </row>
    <row r="6" spans="1:6" x14ac:dyDescent="0.15">
      <c r="A6">
        <v>5</v>
      </c>
      <c r="B6">
        <v>288</v>
      </c>
      <c r="C6">
        <v>276</v>
      </c>
      <c r="D6">
        <v>282</v>
      </c>
      <c r="E6">
        <v>279</v>
      </c>
      <c r="F6">
        <v>315</v>
      </c>
    </row>
    <row r="7" spans="1:6" x14ac:dyDescent="0.15">
      <c r="A7">
        <v>6</v>
      </c>
      <c r="B7">
        <v>294</v>
      </c>
      <c r="C7">
        <v>315</v>
      </c>
      <c r="D7">
        <v>279</v>
      </c>
      <c r="E7">
        <v>282</v>
      </c>
      <c r="F7">
        <v>294</v>
      </c>
    </row>
    <row r="8" spans="1:6" x14ac:dyDescent="0.15">
      <c r="A8">
        <v>7</v>
      </c>
      <c r="B8">
        <v>291</v>
      </c>
      <c r="C8">
        <v>318</v>
      </c>
      <c r="D8">
        <v>396</v>
      </c>
      <c r="E8">
        <v>276</v>
      </c>
      <c r="F8">
        <v>408</v>
      </c>
    </row>
    <row r="9" spans="1:6" x14ac:dyDescent="0.15">
      <c r="A9">
        <v>8</v>
      </c>
      <c r="B9">
        <v>300</v>
      </c>
      <c r="C9">
        <v>312</v>
      </c>
      <c r="D9">
        <v>402</v>
      </c>
      <c r="E9">
        <v>315</v>
      </c>
      <c r="F9">
        <v>318</v>
      </c>
    </row>
    <row r="10" spans="1:6" x14ac:dyDescent="0.15">
      <c r="A10">
        <v>9</v>
      </c>
      <c r="B10">
        <v>306</v>
      </c>
      <c r="C10">
        <v>303</v>
      </c>
      <c r="D10">
        <v>408</v>
      </c>
      <c r="E10">
        <v>318</v>
      </c>
      <c r="F10">
        <v>288</v>
      </c>
    </row>
    <row r="11" spans="1:6" x14ac:dyDescent="0.15">
      <c r="A11">
        <v>10</v>
      </c>
      <c r="B11">
        <v>303</v>
      </c>
      <c r="C11">
        <v>306</v>
      </c>
      <c r="D11">
        <v>414</v>
      </c>
      <c r="E11">
        <v>312</v>
      </c>
      <c r="F11">
        <v>402</v>
      </c>
    </row>
    <row r="12" spans="1:6" x14ac:dyDescent="0.15">
      <c r="A12">
        <v>11</v>
      </c>
      <c r="B12">
        <v>312</v>
      </c>
      <c r="C12">
        <v>300</v>
      </c>
      <c r="D12">
        <v>108</v>
      </c>
      <c r="E12">
        <v>303</v>
      </c>
      <c r="F12">
        <v>312</v>
      </c>
    </row>
    <row r="13" spans="1:6" x14ac:dyDescent="0.15">
      <c r="A13">
        <v>12</v>
      </c>
      <c r="B13">
        <v>318</v>
      </c>
      <c r="C13">
        <v>291</v>
      </c>
      <c r="D13">
        <v>144</v>
      </c>
      <c r="E13">
        <v>306</v>
      </c>
      <c r="F13">
        <v>90</v>
      </c>
    </row>
    <row r="14" spans="1:6" x14ac:dyDescent="0.15">
      <c r="A14">
        <v>13</v>
      </c>
      <c r="B14">
        <v>315</v>
      </c>
      <c r="C14">
        <v>294</v>
      </c>
      <c r="D14">
        <v>126</v>
      </c>
      <c r="E14">
        <v>300</v>
      </c>
      <c r="F14">
        <v>396</v>
      </c>
    </row>
    <row r="15" spans="1:6" x14ac:dyDescent="0.15">
      <c r="A15">
        <v>14</v>
      </c>
      <c r="B15">
        <v>276</v>
      </c>
      <c r="C15">
        <v>288</v>
      </c>
      <c r="D15">
        <v>90</v>
      </c>
      <c r="E15">
        <v>291</v>
      </c>
      <c r="F15">
        <v>276</v>
      </c>
    </row>
    <row r="16" spans="1:6" x14ac:dyDescent="0.15">
      <c r="A16">
        <v>15</v>
      </c>
      <c r="B16">
        <v>282</v>
      </c>
      <c r="C16">
        <v>90</v>
      </c>
      <c r="D16">
        <v>288</v>
      </c>
      <c r="E16">
        <v>294</v>
      </c>
      <c r="F16">
        <v>291</v>
      </c>
    </row>
    <row r="17" spans="1:6" x14ac:dyDescent="0.15">
      <c r="A17">
        <v>16</v>
      </c>
      <c r="B17">
        <v>279</v>
      </c>
      <c r="C17">
        <v>126</v>
      </c>
      <c r="D17">
        <v>294</v>
      </c>
      <c r="E17">
        <v>288</v>
      </c>
      <c r="F17">
        <v>414</v>
      </c>
    </row>
    <row r="18" spans="1:6" x14ac:dyDescent="0.15">
      <c r="A18">
        <v>17</v>
      </c>
      <c r="B18">
        <v>396</v>
      </c>
      <c r="C18">
        <v>144</v>
      </c>
      <c r="D18">
        <v>291</v>
      </c>
      <c r="E18">
        <v>90</v>
      </c>
      <c r="F18">
        <v>315</v>
      </c>
    </row>
    <row r="19" spans="1:6" x14ac:dyDescent="0.15">
      <c r="A19">
        <v>18</v>
      </c>
      <c r="B19">
        <v>402</v>
      </c>
      <c r="C19">
        <v>108</v>
      </c>
      <c r="D19">
        <v>300</v>
      </c>
      <c r="E19">
        <v>126</v>
      </c>
      <c r="F19">
        <v>294</v>
      </c>
    </row>
    <row r="20" spans="1:6" x14ac:dyDescent="0.15">
      <c r="A20">
        <v>19</v>
      </c>
      <c r="B20">
        <v>408</v>
      </c>
      <c r="C20">
        <v>414</v>
      </c>
      <c r="D20">
        <v>306</v>
      </c>
      <c r="E20">
        <v>144</v>
      </c>
      <c r="F20">
        <v>408</v>
      </c>
    </row>
    <row r="21" spans="1:6" x14ac:dyDescent="0.15">
      <c r="A21">
        <v>20</v>
      </c>
      <c r="B21">
        <v>414</v>
      </c>
      <c r="C21">
        <v>408</v>
      </c>
      <c r="D21">
        <v>303</v>
      </c>
      <c r="E21">
        <v>108</v>
      </c>
      <c r="F21">
        <v>318</v>
      </c>
    </row>
    <row r="22" spans="1:6" x14ac:dyDescent="0.15">
      <c r="A22">
        <v>21</v>
      </c>
      <c r="B22">
        <v>108</v>
      </c>
      <c r="C22">
        <v>402</v>
      </c>
      <c r="D22">
        <v>312</v>
      </c>
      <c r="E22">
        <v>414</v>
      </c>
      <c r="F22">
        <v>288</v>
      </c>
    </row>
    <row r="23" spans="1:6" x14ac:dyDescent="0.15">
      <c r="A23">
        <v>22</v>
      </c>
      <c r="B23">
        <v>144</v>
      </c>
      <c r="C23">
        <v>396</v>
      </c>
      <c r="D23">
        <v>318</v>
      </c>
      <c r="E23">
        <v>408</v>
      </c>
      <c r="F23">
        <v>402</v>
      </c>
    </row>
    <row r="24" spans="1:6" x14ac:dyDescent="0.15">
      <c r="A24">
        <v>23</v>
      </c>
      <c r="B24">
        <v>126</v>
      </c>
      <c r="C24">
        <v>279</v>
      </c>
      <c r="D24">
        <v>315</v>
      </c>
      <c r="E24">
        <v>402</v>
      </c>
      <c r="F24">
        <v>312</v>
      </c>
    </row>
    <row r="25" spans="1:6" x14ac:dyDescent="0.15">
      <c r="A25">
        <v>24</v>
      </c>
      <c r="B25">
        <v>90</v>
      </c>
      <c r="C25">
        <v>282</v>
      </c>
      <c r="D25">
        <v>276</v>
      </c>
      <c r="E25">
        <v>396</v>
      </c>
      <c r="F25">
        <v>90</v>
      </c>
    </row>
    <row r="26" spans="1:6" x14ac:dyDescent="0.15">
      <c r="A26">
        <v>25</v>
      </c>
      <c r="B26">
        <v>288</v>
      </c>
      <c r="C26">
        <v>276</v>
      </c>
      <c r="D26">
        <v>282</v>
      </c>
      <c r="E26">
        <v>279</v>
      </c>
      <c r="F26">
        <v>396</v>
      </c>
    </row>
    <row r="27" spans="1:6" x14ac:dyDescent="0.15">
      <c r="A27">
        <v>26</v>
      </c>
      <c r="B27">
        <v>294</v>
      </c>
      <c r="C27">
        <v>315</v>
      </c>
      <c r="D27">
        <v>279</v>
      </c>
      <c r="E27">
        <v>282</v>
      </c>
      <c r="F27">
        <v>303</v>
      </c>
    </row>
    <row r="28" spans="1:6" x14ac:dyDescent="0.15">
      <c r="A28">
        <v>27</v>
      </c>
      <c r="B28">
        <v>291</v>
      </c>
      <c r="C28">
        <v>318</v>
      </c>
      <c r="D28">
        <v>396</v>
      </c>
      <c r="E28">
        <v>276</v>
      </c>
      <c r="F28">
        <v>291</v>
      </c>
    </row>
    <row r="29" spans="1:6" x14ac:dyDescent="0.15">
      <c r="A29">
        <v>28</v>
      </c>
      <c r="B29">
        <v>300</v>
      </c>
      <c r="C29">
        <v>312</v>
      </c>
      <c r="D29">
        <v>402</v>
      </c>
      <c r="E29">
        <v>315</v>
      </c>
      <c r="F29">
        <v>414</v>
      </c>
    </row>
    <row r="30" spans="1:6" x14ac:dyDescent="0.15">
      <c r="A30">
        <v>29</v>
      </c>
      <c r="B30">
        <v>306</v>
      </c>
      <c r="C30">
        <v>303</v>
      </c>
      <c r="D30">
        <v>408</v>
      </c>
      <c r="E30">
        <v>318</v>
      </c>
      <c r="F30">
        <v>315</v>
      </c>
    </row>
    <row r="31" spans="1:6" x14ac:dyDescent="0.15">
      <c r="A31">
        <v>30</v>
      </c>
      <c r="B31">
        <v>303</v>
      </c>
      <c r="C31">
        <v>306</v>
      </c>
      <c r="D31">
        <v>414</v>
      </c>
      <c r="E31">
        <v>312</v>
      </c>
      <c r="F31">
        <v>294</v>
      </c>
    </row>
    <row r="32" spans="1:6" x14ac:dyDescent="0.15">
      <c r="A32">
        <v>31</v>
      </c>
      <c r="B32">
        <v>312</v>
      </c>
      <c r="C32">
        <v>300</v>
      </c>
      <c r="D32">
        <v>108</v>
      </c>
      <c r="E32">
        <v>303</v>
      </c>
      <c r="F32">
        <v>408</v>
      </c>
    </row>
    <row r="33" spans="1:6" x14ac:dyDescent="0.15">
      <c r="A33">
        <v>32</v>
      </c>
      <c r="B33">
        <v>318</v>
      </c>
      <c r="C33">
        <v>291</v>
      </c>
      <c r="D33">
        <v>144</v>
      </c>
      <c r="E33">
        <v>306</v>
      </c>
      <c r="F33">
        <v>318</v>
      </c>
    </row>
    <row r="34" spans="1:6" x14ac:dyDescent="0.15">
      <c r="A34">
        <v>33</v>
      </c>
      <c r="B34">
        <v>315</v>
      </c>
      <c r="C34">
        <v>294</v>
      </c>
      <c r="D34">
        <v>126</v>
      </c>
      <c r="E34">
        <v>300</v>
      </c>
      <c r="F34">
        <v>288</v>
      </c>
    </row>
    <row r="35" spans="1:6" x14ac:dyDescent="0.15">
      <c r="A35">
        <v>34</v>
      </c>
      <c r="B35">
        <v>276</v>
      </c>
      <c r="C35">
        <v>288</v>
      </c>
      <c r="D35">
        <v>90</v>
      </c>
      <c r="E35">
        <v>291</v>
      </c>
      <c r="F35">
        <v>402</v>
      </c>
    </row>
    <row r="36" spans="1:6" x14ac:dyDescent="0.15">
      <c r="A36">
        <v>35</v>
      </c>
      <c r="B36">
        <v>282</v>
      </c>
      <c r="C36">
        <v>90</v>
      </c>
      <c r="D36">
        <v>288</v>
      </c>
      <c r="E36">
        <v>294</v>
      </c>
      <c r="F36">
        <v>312</v>
      </c>
    </row>
    <row r="37" spans="1:6" x14ac:dyDescent="0.15">
      <c r="A37">
        <v>36</v>
      </c>
      <c r="B37">
        <v>279</v>
      </c>
      <c r="C37">
        <v>126</v>
      </c>
      <c r="D37">
        <v>294</v>
      </c>
      <c r="E37">
        <v>288</v>
      </c>
      <c r="F37">
        <v>90</v>
      </c>
    </row>
    <row r="38" spans="1:6" x14ac:dyDescent="0.15">
      <c r="A38">
        <v>37</v>
      </c>
      <c r="B38">
        <v>396</v>
      </c>
      <c r="C38">
        <v>144</v>
      </c>
      <c r="D38">
        <v>291</v>
      </c>
      <c r="E38">
        <v>90</v>
      </c>
      <c r="F38">
        <v>396</v>
      </c>
    </row>
    <row r="39" spans="1:6" x14ac:dyDescent="0.15">
      <c r="A39">
        <v>38</v>
      </c>
      <c r="B39">
        <v>402</v>
      </c>
      <c r="C39">
        <v>108</v>
      </c>
      <c r="D39">
        <v>300</v>
      </c>
      <c r="E39">
        <v>126</v>
      </c>
      <c r="F39">
        <v>303</v>
      </c>
    </row>
    <row r="40" spans="1:6" x14ac:dyDescent="0.15">
      <c r="A40">
        <v>39</v>
      </c>
      <c r="B40">
        <v>408</v>
      </c>
      <c r="C40">
        <v>414</v>
      </c>
      <c r="D40">
        <v>306</v>
      </c>
      <c r="E40">
        <v>144</v>
      </c>
      <c r="F40">
        <v>126</v>
      </c>
    </row>
    <row r="41" spans="1:6" x14ac:dyDescent="0.15">
      <c r="A41">
        <v>40</v>
      </c>
      <c r="B41">
        <v>414</v>
      </c>
      <c r="C41">
        <v>408</v>
      </c>
      <c r="D41">
        <v>303</v>
      </c>
      <c r="E41">
        <v>108</v>
      </c>
      <c r="F41">
        <v>414</v>
      </c>
    </row>
    <row r="42" spans="1:6" x14ac:dyDescent="0.15">
      <c r="A42">
        <v>41</v>
      </c>
      <c r="B42">
        <v>108</v>
      </c>
      <c r="C42">
        <v>402</v>
      </c>
      <c r="D42">
        <v>312</v>
      </c>
      <c r="E42">
        <v>414</v>
      </c>
      <c r="F42">
        <v>315</v>
      </c>
    </row>
    <row r="43" spans="1:6" x14ac:dyDescent="0.15">
      <c r="A43">
        <v>42</v>
      </c>
      <c r="B43">
        <v>144</v>
      </c>
      <c r="C43">
        <v>396</v>
      </c>
      <c r="D43">
        <v>318</v>
      </c>
      <c r="E43">
        <v>408</v>
      </c>
      <c r="F43">
        <v>294</v>
      </c>
    </row>
    <row r="44" spans="1:6" x14ac:dyDescent="0.15">
      <c r="A44">
        <v>43</v>
      </c>
      <c r="B44">
        <v>126</v>
      </c>
      <c r="C44">
        <v>279</v>
      </c>
      <c r="D44">
        <v>315</v>
      </c>
      <c r="E44">
        <v>402</v>
      </c>
      <c r="F44">
        <v>408</v>
      </c>
    </row>
    <row r="45" spans="1:6" x14ac:dyDescent="0.15">
      <c r="A45">
        <v>44</v>
      </c>
      <c r="B45">
        <v>90</v>
      </c>
      <c r="C45">
        <v>282</v>
      </c>
      <c r="D45">
        <v>276</v>
      </c>
      <c r="E45">
        <v>396</v>
      </c>
      <c r="F45">
        <v>318</v>
      </c>
    </row>
    <row r="46" spans="1:6" x14ac:dyDescent="0.15">
      <c r="A46">
        <v>45</v>
      </c>
      <c r="B46">
        <v>288</v>
      </c>
      <c r="C46">
        <v>276</v>
      </c>
      <c r="D46">
        <v>282</v>
      </c>
      <c r="E46">
        <v>279</v>
      </c>
      <c r="F46">
        <v>288</v>
      </c>
    </row>
    <row r="47" spans="1:6" x14ac:dyDescent="0.15">
      <c r="A47">
        <v>46</v>
      </c>
      <c r="B47">
        <v>294</v>
      </c>
      <c r="C47">
        <v>315</v>
      </c>
      <c r="D47">
        <v>279</v>
      </c>
      <c r="E47">
        <v>282</v>
      </c>
      <c r="F47">
        <v>402</v>
      </c>
    </row>
    <row r="48" spans="1:6" x14ac:dyDescent="0.15">
      <c r="A48">
        <v>47</v>
      </c>
      <c r="B48">
        <v>291</v>
      </c>
      <c r="C48">
        <v>318</v>
      </c>
      <c r="D48">
        <v>396</v>
      </c>
      <c r="E48">
        <v>276</v>
      </c>
      <c r="F48">
        <v>312</v>
      </c>
    </row>
    <row r="49" spans="1:6" x14ac:dyDescent="0.15">
      <c r="A49">
        <v>48</v>
      </c>
      <c r="B49">
        <v>300</v>
      </c>
      <c r="C49">
        <v>312</v>
      </c>
      <c r="D49">
        <v>402</v>
      </c>
      <c r="E49">
        <v>315</v>
      </c>
      <c r="F49">
        <v>90</v>
      </c>
    </row>
    <row r="50" spans="1:6" x14ac:dyDescent="0.15">
      <c r="A50">
        <v>49</v>
      </c>
      <c r="B50">
        <v>306</v>
      </c>
      <c r="C50">
        <v>303</v>
      </c>
      <c r="D50">
        <v>408</v>
      </c>
      <c r="E50">
        <v>318</v>
      </c>
      <c r="F50">
        <v>396</v>
      </c>
    </row>
    <row r="51" spans="1:6" x14ac:dyDescent="0.15">
      <c r="A51">
        <v>50</v>
      </c>
      <c r="B51">
        <v>303</v>
      </c>
      <c r="C51">
        <v>306</v>
      </c>
      <c r="D51">
        <v>414</v>
      </c>
      <c r="E51">
        <v>312</v>
      </c>
      <c r="F51">
        <v>303</v>
      </c>
    </row>
    <row r="52" spans="1:6" x14ac:dyDescent="0.15">
      <c r="A52">
        <v>51</v>
      </c>
      <c r="B52">
        <v>312</v>
      </c>
      <c r="C52">
        <v>300</v>
      </c>
      <c r="D52">
        <v>108</v>
      </c>
      <c r="E52">
        <v>303</v>
      </c>
      <c r="F52">
        <v>126</v>
      </c>
    </row>
    <row r="53" spans="1:6" x14ac:dyDescent="0.15">
      <c r="A53">
        <v>52</v>
      </c>
      <c r="B53">
        <v>318</v>
      </c>
      <c r="C53">
        <v>291</v>
      </c>
      <c r="D53">
        <v>144</v>
      </c>
      <c r="E53">
        <v>306</v>
      </c>
      <c r="F53">
        <v>279</v>
      </c>
    </row>
    <row r="54" spans="1:6" x14ac:dyDescent="0.15">
      <c r="A54">
        <v>53</v>
      </c>
      <c r="B54">
        <v>315</v>
      </c>
      <c r="C54">
        <v>294</v>
      </c>
      <c r="D54">
        <v>126</v>
      </c>
      <c r="E54">
        <v>300</v>
      </c>
      <c r="F54">
        <v>315</v>
      </c>
    </row>
    <row r="55" spans="1:6" x14ac:dyDescent="0.15">
      <c r="A55">
        <v>54</v>
      </c>
      <c r="B55">
        <v>276</v>
      </c>
      <c r="C55">
        <v>288</v>
      </c>
      <c r="D55">
        <v>90</v>
      </c>
      <c r="E55">
        <v>291</v>
      </c>
      <c r="F55">
        <v>294</v>
      </c>
    </row>
    <row r="56" spans="1:6" x14ac:dyDescent="0.15">
      <c r="A56">
        <v>55</v>
      </c>
      <c r="B56">
        <v>282</v>
      </c>
      <c r="C56">
        <v>90</v>
      </c>
      <c r="D56">
        <v>288</v>
      </c>
      <c r="E56">
        <v>294</v>
      </c>
      <c r="F56">
        <v>408</v>
      </c>
    </row>
    <row r="57" spans="1:6" x14ac:dyDescent="0.15">
      <c r="A57">
        <v>56</v>
      </c>
      <c r="B57">
        <v>279</v>
      </c>
      <c r="C57">
        <v>126</v>
      </c>
      <c r="D57">
        <v>294</v>
      </c>
      <c r="E57">
        <v>288</v>
      </c>
      <c r="F57">
        <v>318</v>
      </c>
    </row>
    <row r="58" spans="1:6" x14ac:dyDescent="0.15">
      <c r="A58">
        <v>57</v>
      </c>
      <c r="B58">
        <v>396</v>
      </c>
      <c r="C58">
        <v>144</v>
      </c>
      <c r="D58">
        <v>291</v>
      </c>
      <c r="E58">
        <v>90</v>
      </c>
      <c r="F58">
        <v>288</v>
      </c>
    </row>
    <row r="59" spans="1:6" x14ac:dyDescent="0.15">
      <c r="A59">
        <v>58</v>
      </c>
      <c r="B59">
        <v>402</v>
      </c>
      <c r="C59">
        <v>108</v>
      </c>
      <c r="D59">
        <v>300</v>
      </c>
      <c r="E59">
        <v>126</v>
      </c>
      <c r="F59">
        <v>402</v>
      </c>
    </row>
    <row r="60" spans="1:6" x14ac:dyDescent="0.15">
      <c r="A60">
        <v>59</v>
      </c>
      <c r="B60">
        <v>408</v>
      </c>
      <c r="C60">
        <v>414</v>
      </c>
      <c r="D60">
        <v>306</v>
      </c>
      <c r="E60">
        <v>144</v>
      </c>
      <c r="F60">
        <v>312</v>
      </c>
    </row>
    <row r="61" spans="1:6" x14ac:dyDescent="0.15">
      <c r="A61">
        <v>60</v>
      </c>
      <c r="B61">
        <v>414</v>
      </c>
      <c r="C61">
        <v>408</v>
      </c>
      <c r="D61">
        <v>303</v>
      </c>
      <c r="E61">
        <v>108</v>
      </c>
      <c r="F61">
        <v>90</v>
      </c>
    </row>
    <row r="62" spans="1:6" x14ac:dyDescent="0.15">
      <c r="A62">
        <v>61</v>
      </c>
      <c r="B62">
        <v>108</v>
      </c>
      <c r="C62">
        <v>402</v>
      </c>
      <c r="D62">
        <v>312</v>
      </c>
      <c r="E62">
        <v>414</v>
      </c>
      <c r="F62">
        <v>396</v>
      </c>
    </row>
    <row r="63" spans="1:6" x14ac:dyDescent="0.15">
      <c r="A63">
        <v>62</v>
      </c>
      <c r="B63">
        <v>144</v>
      </c>
      <c r="C63">
        <v>396</v>
      </c>
      <c r="D63">
        <v>318</v>
      </c>
      <c r="E63">
        <v>408</v>
      </c>
      <c r="F63">
        <v>303</v>
      </c>
    </row>
    <row r="64" spans="1:6" x14ac:dyDescent="0.15">
      <c r="A64">
        <v>63</v>
      </c>
      <c r="B64">
        <v>126</v>
      </c>
      <c r="C64">
        <v>279</v>
      </c>
      <c r="D64">
        <v>315</v>
      </c>
      <c r="E64">
        <v>402</v>
      </c>
      <c r="F64">
        <v>126</v>
      </c>
    </row>
    <row r="65" spans="1:6" x14ac:dyDescent="0.15">
      <c r="A65">
        <v>64</v>
      </c>
      <c r="B65">
        <v>90</v>
      </c>
      <c r="C65">
        <v>282</v>
      </c>
      <c r="D65">
        <v>276</v>
      </c>
      <c r="E65">
        <v>396</v>
      </c>
      <c r="F65">
        <v>279</v>
      </c>
    </row>
    <row r="66" spans="1:6" x14ac:dyDescent="0.15">
      <c r="A66">
        <v>65</v>
      </c>
      <c r="B66">
        <v>288</v>
      </c>
      <c r="C66">
        <v>276</v>
      </c>
      <c r="D66">
        <v>282</v>
      </c>
      <c r="E66">
        <v>279</v>
      </c>
      <c r="F66">
        <v>306</v>
      </c>
    </row>
    <row r="67" spans="1:6" x14ac:dyDescent="0.15">
      <c r="A67">
        <v>66</v>
      </c>
      <c r="B67">
        <v>294</v>
      </c>
      <c r="C67">
        <v>315</v>
      </c>
      <c r="D67">
        <v>279</v>
      </c>
      <c r="E67">
        <v>282</v>
      </c>
      <c r="F67">
        <v>294</v>
      </c>
    </row>
    <row r="68" spans="1:6" x14ac:dyDescent="0.15">
      <c r="A68">
        <v>67</v>
      </c>
      <c r="B68">
        <v>291</v>
      </c>
      <c r="C68">
        <v>318</v>
      </c>
      <c r="D68">
        <v>396</v>
      </c>
      <c r="E68">
        <v>276</v>
      </c>
      <c r="F68">
        <v>408</v>
      </c>
    </row>
    <row r="69" spans="1:6" x14ac:dyDescent="0.15">
      <c r="A69">
        <v>68</v>
      </c>
      <c r="B69">
        <v>300</v>
      </c>
      <c r="C69">
        <v>312</v>
      </c>
      <c r="D69">
        <v>402</v>
      </c>
      <c r="E69">
        <v>315</v>
      </c>
      <c r="F69">
        <v>318</v>
      </c>
    </row>
    <row r="70" spans="1:6" x14ac:dyDescent="0.15">
      <c r="A70">
        <v>69</v>
      </c>
      <c r="B70">
        <v>306</v>
      </c>
      <c r="C70">
        <v>303</v>
      </c>
      <c r="D70">
        <v>408</v>
      </c>
      <c r="E70">
        <v>318</v>
      </c>
      <c r="F70">
        <v>288</v>
      </c>
    </row>
    <row r="71" spans="1:6" x14ac:dyDescent="0.15">
      <c r="A71">
        <v>70</v>
      </c>
      <c r="B71">
        <v>303</v>
      </c>
      <c r="C71">
        <v>306</v>
      </c>
      <c r="D71">
        <v>414</v>
      </c>
      <c r="E71">
        <v>312</v>
      </c>
      <c r="F71">
        <v>402</v>
      </c>
    </row>
    <row r="72" spans="1:6" x14ac:dyDescent="0.15">
      <c r="A72">
        <v>71</v>
      </c>
      <c r="B72">
        <v>312</v>
      </c>
      <c r="C72">
        <v>300</v>
      </c>
      <c r="D72">
        <v>108</v>
      </c>
      <c r="E72">
        <v>303</v>
      </c>
      <c r="F72">
        <v>312</v>
      </c>
    </row>
    <row r="73" spans="1:6" x14ac:dyDescent="0.15">
      <c r="A73">
        <v>72</v>
      </c>
      <c r="B73">
        <v>318</v>
      </c>
      <c r="C73">
        <v>291</v>
      </c>
      <c r="D73">
        <v>144</v>
      </c>
      <c r="E73">
        <v>306</v>
      </c>
      <c r="F73">
        <v>90</v>
      </c>
    </row>
    <row r="74" spans="1:6" x14ac:dyDescent="0.15">
      <c r="A74">
        <v>73</v>
      </c>
      <c r="B74">
        <v>315</v>
      </c>
      <c r="C74">
        <v>294</v>
      </c>
      <c r="D74">
        <v>126</v>
      </c>
      <c r="E74">
        <v>300</v>
      </c>
      <c r="F74">
        <v>396</v>
      </c>
    </row>
    <row r="75" spans="1:6" x14ac:dyDescent="0.15">
      <c r="A75">
        <v>74</v>
      </c>
      <c r="B75">
        <v>276</v>
      </c>
      <c r="C75">
        <v>288</v>
      </c>
      <c r="D75">
        <v>90</v>
      </c>
      <c r="E75">
        <v>291</v>
      </c>
      <c r="F75">
        <v>303</v>
      </c>
    </row>
    <row r="76" spans="1:6" x14ac:dyDescent="0.15">
      <c r="A76">
        <v>75</v>
      </c>
      <c r="B76">
        <v>282</v>
      </c>
      <c r="C76">
        <v>90</v>
      </c>
      <c r="D76">
        <v>288</v>
      </c>
      <c r="E76">
        <v>294</v>
      </c>
      <c r="F76">
        <v>126</v>
      </c>
    </row>
    <row r="77" spans="1:6" x14ac:dyDescent="0.15">
      <c r="A77">
        <v>76</v>
      </c>
      <c r="B77">
        <v>279</v>
      </c>
      <c r="C77">
        <v>126</v>
      </c>
      <c r="D77">
        <v>294</v>
      </c>
      <c r="E77">
        <v>288</v>
      </c>
      <c r="F77">
        <v>279</v>
      </c>
    </row>
    <row r="78" spans="1:6" x14ac:dyDescent="0.15">
      <c r="A78">
        <v>77</v>
      </c>
      <c r="B78">
        <v>396</v>
      </c>
      <c r="C78">
        <v>144</v>
      </c>
      <c r="D78">
        <v>291</v>
      </c>
      <c r="E78">
        <v>90</v>
      </c>
      <c r="F78">
        <v>306</v>
      </c>
    </row>
    <row r="79" spans="1:6" x14ac:dyDescent="0.15">
      <c r="A79">
        <v>78</v>
      </c>
      <c r="B79">
        <v>402</v>
      </c>
      <c r="C79">
        <v>108</v>
      </c>
      <c r="D79">
        <v>300</v>
      </c>
      <c r="E79">
        <v>126</v>
      </c>
      <c r="F79">
        <v>144</v>
      </c>
    </row>
    <row r="80" spans="1:6" x14ac:dyDescent="0.15">
      <c r="A80">
        <v>79</v>
      </c>
      <c r="B80">
        <v>408</v>
      </c>
      <c r="C80">
        <v>414</v>
      </c>
      <c r="D80">
        <v>306</v>
      </c>
      <c r="E80">
        <v>144</v>
      </c>
      <c r="F80">
        <v>408</v>
      </c>
    </row>
    <row r="81" spans="1:6" x14ac:dyDescent="0.15">
      <c r="A81">
        <v>80</v>
      </c>
      <c r="B81">
        <v>414</v>
      </c>
      <c r="C81">
        <v>408</v>
      </c>
      <c r="D81">
        <v>303</v>
      </c>
      <c r="E81">
        <v>108</v>
      </c>
      <c r="F81">
        <v>318</v>
      </c>
    </row>
    <row r="82" spans="1:6" x14ac:dyDescent="0.15">
      <c r="A82">
        <v>81</v>
      </c>
      <c r="B82">
        <v>108</v>
      </c>
      <c r="C82">
        <v>402</v>
      </c>
      <c r="D82">
        <v>312</v>
      </c>
      <c r="E82">
        <v>414</v>
      </c>
      <c r="F82">
        <v>288</v>
      </c>
    </row>
    <row r="83" spans="1:6" x14ac:dyDescent="0.15">
      <c r="A83">
        <v>82</v>
      </c>
      <c r="B83">
        <v>144</v>
      </c>
      <c r="C83">
        <v>396</v>
      </c>
      <c r="D83">
        <v>318</v>
      </c>
      <c r="E83">
        <v>408</v>
      </c>
      <c r="F83">
        <v>402</v>
      </c>
    </row>
    <row r="84" spans="1:6" x14ac:dyDescent="0.15">
      <c r="A84">
        <v>83</v>
      </c>
      <c r="B84">
        <v>126</v>
      </c>
      <c r="C84">
        <v>279</v>
      </c>
      <c r="D84">
        <v>315</v>
      </c>
      <c r="E84">
        <v>402</v>
      </c>
      <c r="F84">
        <v>312</v>
      </c>
    </row>
    <row r="85" spans="1:6" x14ac:dyDescent="0.15">
      <c r="A85">
        <v>84</v>
      </c>
      <c r="B85">
        <v>90</v>
      </c>
      <c r="C85">
        <v>282</v>
      </c>
      <c r="D85">
        <v>276</v>
      </c>
      <c r="E85">
        <v>396</v>
      </c>
      <c r="F85">
        <v>90</v>
      </c>
    </row>
    <row r="86" spans="1:6" x14ac:dyDescent="0.15">
      <c r="A86">
        <v>85</v>
      </c>
      <c r="B86">
        <v>288</v>
      </c>
      <c r="C86">
        <v>276</v>
      </c>
      <c r="D86">
        <v>282</v>
      </c>
      <c r="E86">
        <v>279</v>
      </c>
      <c r="F86">
        <v>396</v>
      </c>
    </row>
    <row r="87" spans="1:6" x14ac:dyDescent="0.15">
      <c r="A87">
        <v>86</v>
      </c>
      <c r="B87">
        <v>294</v>
      </c>
      <c r="C87">
        <v>315</v>
      </c>
      <c r="D87">
        <v>279</v>
      </c>
      <c r="E87">
        <v>282</v>
      </c>
      <c r="F87">
        <v>303</v>
      </c>
    </row>
    <row r="88" spans="1:6" x14ac:dyDescent="0.15">
      <c r="A88">
        <v>87</v>
      </c>
      <c r="B88">
        <v>291</v>
      </c>
      <c r="C88">
        <v>318</v>
      </c>
      <c r="D88">
        <v>396</v>
      </c>
      <c r="E88">
        <v>276</v>
      </c>
      <c r="F88">
        <v>126</v>
      </c>
    </row>
    <row r="89" spans="1:6" x14ac:dyDescent="0.15">
      <c r="A89">
        <v>88</v>
      </c>
      <c r="B89">
        <v>300</v>
      </c>
      <c r="C89">
        <v>312</v>
      </c>
      <c r="D89">
        <v>402</v>
      </c>
      <c r="E89">
        <v>315</v>
      </c>
      <c r="F89">
        <v>279</v>
      </c>
    </row>
    <row r="90" spans="1:6" x14ac:dyDescent="0.15">
      <c r="A90">
        <v>89</v>
      </c>
      <c r="B90">
        <v>306</v>
      </c>
      <c r="C90">
        <v>303</v>
      </c>
      <c r="D90">
        <v>408</v>
      </c>
      <c r="E90">
        <v>318</v>
      </c>
      <c r="F90">
        <v>306</v>
      </c>
    </row>
    <row r="91" spans="1:6" x14ac:dyDescent="0.15">
      <c r="A91">
        <v>90</v>
      </c>
      <c r="B91">
        <v>303</v>
      </c>
      <c r="C91">
        <v>306</v>
      </c>
      <c r="D91">
        <v>414</v>
      </c>
      <c r="E91">
        <v>312</v>
      </c>
      <c r="F91">
        <v>144</v>
      </c>
    </row>
    <row r="92" spans="1:6" x14ac:dyDescent="0.15">
      <c r="A92">
        <v>91</v>
      </c>
      <c r="B92">
        <v>312</v>
      </c>
      <c r="C92">
        <v>300</v>
      </c>
      <c r="D92">
        <v>108</v>
      </c>
      <c r="E92">
        <v>303</v>
      </c>
      <c r="F92">
        <v>282</v>
      </c>
    </row>
    <row r="93" spans="1:6" x14ac:dyDescent="0.15">
      <c r="A93">
        <v>92</v>
      </c>
      <c r="B93">
        <v>318</v>
      </c>
      <c r="C93">
        <v>291</v>
      </c>
      <c r="D93">
        <v>144</v>
      </c>
      <c r="E93">
        <v>306</v>
      </c>
      <c r="F93">
        <v>318</v>
      </c>
    </row>
    <row r="94" spans="1:6" x14ac:dyDescent="0.15">
      <c r="A94">
        <v>93</v>
      </c>
      <c r="B94">
        <v>315</v>
      </c>
      <c r="C94">
        <v>294</v>
      </c>
      <c r="D94">
        <v>126</v>
      </c>
      <c r="E94">
        <v>300</v>
      </c>
      <c r="F94">
        <v>288</v>
      </c>
    </row>
    <row r="95" spans="1:6" x14ac:dyDescent="0.15">
      <c r="A95">
        <v>94</v>
      </c>
      <c r="B95">
        <v>276</v>
      </c>
      <c r="C95">
        <v>288</v>
      </c>
      <c r="D95">
        <v>90</v>
      </c>
      <c r="E95">
        <v>291</v>
      </c>
      <c r="F95">
        <v>402</v>
      </c>
    </row>
    <row r="96" spans="1:6" x14ac:dyDescent="0.15">
      <c r="A96">
        <v>95</v>
      </c>
      <c r="B96">
        <v>282</v>
      </c>
      <c r="C96">
        <v>90</v>
      </c>
      <c r="D96">
        <v>288</v>
      </c>
      <c r="E96">
        <v>294</v>
      </c>
      <c r="F96">
        <v>312</v>
      </c>
    </row>
    <row r="97" spans="1:6" x14ac:dyDescent="0.15">
      <c r="A97">
        <v>96</v>
      </c>
      <c r="B97">
        <v>279</v>
      </c>
      <c r="C97">
        <v>126</v>
      </c>
      <c r="D97">
        <v>294</v>
      </c>
      <c r="E97">
        <v>288</v>
      </c>
      <c r="F97">
        <v>90</v>
      </c>
    </row>
    <row r="98" spans="1:6" x14ac:dyDescent="0.15">
      <c r="A98">
        <v>97</v>
      </c>
      <c r="B98">
        <v>396</v>
      </c>
      <c r="C98">
        <v>144</v>
      </c>
      <c r="D98">
        <v>291</v>
      </c>
      <c r="E98">
        <v>90</v>
      </c>
      <c r="F98">
        <v>396</v>
      </c>
    </row>
    <row r="99" spans="1:6" x14ac:dyDescent="0.15">
      <c r="A99">
        <v>98</v>
      </c>
      <c r="B99">
        <v>402</v>
      </c>
      <c r="C99">
        <v>108</v>
      </c>
      <c r="D99">
        <v>300</v>
      </c>
      <c r="E99">
        <v>126</v>
      </c>
      <c r="F99">
        <v>303</v>
      </c>
    </row>
    <row r="100" spans="1:6" x14ac:dyDescent="0.15">
      <c r="A100">
        <v>99</v>
      </c>
      <c r="B100">
        <v>408</v>
      </c>
      <c r="C100">
        <v>414</v>
      </c>
      <c r="D100">
        <v>306</v>
      </c>
      <c r="E100">
        <v>144</v>
      </c>
      <c r="F100">
        <v>126</v>
      </c>
    </row>
    <row r="101" spans="1:6" x14ac:dyDescent="0.15">
      <c r="A101">
        <v>100</v>
      </c>
      <c r="B101">
        <v>414</v>
      </c>
      <c r="C101">
        <v>408</v>
      </c>
      <c r="D101">
        <v>303</v>
      </c>
      <c r="E101">
        <v>108</v>
      </c>
      <c r="F101">
        <v>279</v>
      </c>
    </row>
    <row r="102" spans="1:6" x14ac:dyDescent="0.15">
      <c r="A102">
        <v>101</v>
      </c>
      <c r="B102">
        <v>108</v>
      </c>
      <c r="C102">
        <v>402</v>
      </c>
      <c r="D102">
        <v>312</v>
      </c>
      <c r="E102">
        <v>414</v>
      </c>
      <c r="F102">
        <v>306</v>
      </c>
    </row>
    <row r="103" spans="1:6" x14ac:dyDescent="0.15">
      <c r="A103">
        <v>102</v>
      </c>
      <c r="B103">
        <v>144</v>
      </c>
      <c r="C103">
        <v>396</v>
      </c>
      <c r="D103">
        <v>318</v>
      </c>
      <c r="E103">
        <v>408</v>
      </c>
      <c r="F103">
        <v>144</v>
      </c>
    </row>
    <row r="104" spans="1:6" x14ac:dyDescent="0.15">
      <c r="A104">
        <v>103</v>
      </c>
      <c r="B104">
        <v>126</v>
      </c>
      <c r="C104">
        <v>279</v>
      </c>
      <c r="D104">
        <v>315</v>
      </c>
      <c r="E104">
        <v>402</v>
      </c>
      <c r="F104">
        <v>282</v>
      </c>
    </row>
    <row r="105" spans="1:6" x14ac:dyDescent="0.15">
      <c r="A105">
        <v>104</v>
      </c>
      <c r="B105">
        <v>90</v>
      </c>
      <c r="C105">
        <v>282</v>
      </c>
      <c r="D105">
        <v>276</v>
      </c>
      <c r="E105">
        <v>396</v>
      </c>
      <c r="F105">
        <v>300</v>
      </c>
    </row>
    <row r="106" spans="1:6" x14ac:dyDescent="0.15">
      <c r="A106">
        <v>105</v>
      </c>
      <c r="B106">
        <v>288</v>
      </c>
      <c r="C106">
        <v>276</v>
      </c>
      <c r="D106">
        <v>282</v>
      </c>
      <c r="E106">
        <v>279</v>
      </c>
      <c r="F106">
        <v>288</v>
      </c>
    </row>
    <row r="107" spans="1:6" x14ac:dyDescent="0.15">
      <c r="A107">
        <v>106</v>
      </c>
      <c r="B107">
        <v>294</v>
      </c>
      <c r="C107">
        <v>315</v>
      </c>
      <c r="D107">
        <v>279</v>
      </c>
      <c r="E107">
        <v>282</v>
      </c>
      <c r="F107">
        <v>402</v>
      </c>
    </row>
    <row r="108" spans="1:6" x14ac:dyDescent="0.15">
      <c r="A108">
        <v>107</v>
      </c>
      <c r="B108">
        <v>291</v>
      </c>
      <c r="C108">
        <v>318</v>
      </c>
      <c r="D108">
        <v>396</v>
      </c>
      <c r="E108">
        <v>276</v>
      </c>
      <c r="F108">
        <v>312</v>
      </c>
    </row>
    <row r="109" spans="1:6" x14ac:dyDescent="0.15">
      <c r="A109">
        <v>108</v>
      </c>
      <c r="B109">
        <v>300</v>
      </c>
      <c r="C109">
        <v>312</v>
      </c>
      <c r="D109">
        <v>402</v>
      </c>
      <c r="E109">
        <v>315</v>
      </c>
      <c r="F109">
        <v>90</v>
      </c>
    </row>
    <row r="110" spans="1:6" x14ac:dyDescent="0.15">
      <c r="A110">
        <v>109</v>
      </c>
      <c r="B110">
        <v>306</v>
      </c>
      <c r="C110">
        <v>303</v>
      </c>
      <c r="D110">
        <v>408</v>
      </c>
      <c r="E110">
        <v>318</v>
      </c>
      <c r="F110">
        <v>396</v>
      </c>
    </row>
    <row r="111" spans="1:6" x14ac:dyDescent="0.15">
      <c r="A111">
        <v>110</v>
      </c>
      <c r="B111">
        <v>303</v>
      </c>
      <c r="C111">
        <v>306</v>
      </c>
      <c r="D111">
        <v>414</v>
      </c>
      <c r="E111">
        <v>312</v>
      </c>
      <c r="F111">
        <v>303</v>
      </c>
    </row>
    <row r="112" spans="1:6" x14ac:dyDescent="0.15">
      <c r="A112">
        <v>111</v>
      </c>
      <c r="B112">
        <v>312</v>
      </c>
      <c r="C112">
        <v>300</v>
      </c>
      <c r="D112">
        <v>108</v>
      </c>
      <c r="E112">
        <v>303</v>
      </c>
      <c r="F112">
        <v>126</v>
      </c>
    </row>
    <row r="113" spans="1:6" x14ac:dyDescent="0.15">
      <c r="A113">
        <v>112</v>
      </c>
      <c r="B113">
        <v>318</v>
      </c>
      <c r="C113">
        <v>291</v>
      </c>
      <c r="D113">
        <v>144</v>
      </c>
      <c r="E113">
        <v>306</v>
      </c>
      <c r="F113">
        <v>279</v>
      </c>
    </row>
    <row r="114" spans="1:6" x14ac:dyDescent="0.15">
      <c r="A114">
        <v>113</v>
      </c>
      <c r="B114">
        <v>315</v>
      </c>
      <c r="C114">
        <v>294</v>
      </c>
      <c r="D114">
        <v>126</v>
      </c>
      <c r="E114">
        <v>300</v>
      </c>
      <c r="F114">
        <v>306</v>
      </c>
    </row>
    <row r="115" spans="1:6" x14ac:dyDescent="0.15">
      <c r="A115">
        <v>114</v>
      </c>
      <c r="B115">
        <v>276</v>
      </c>
      <c r="C115">
        <v>288</v>
      </c>
      <c r="D115">
        <v>90</v>
      </c>
      <c r="E115">
        <v>291</v>
      </c>
      <c r="F115">
        <v>144</v>
      </c>
    </row>
    <row r="116" spans="1:6" x14ac:dyDescent="0.15">
      <c r="A116">
        <v>115</v>
      </c>
      <c r="B116">
        <v>282</v>
      </c>
      <c r="C116">
        <v>90</v>
      </c>
      <c r="D116">
        <v>288</v>
      </c>
      <c r="E116">
        <v>294</v>
      </c>
      <c r="F116">
        <v>282</v>
      </c>
    </row>
    <row r="117" spans="1:6" x14ac:dyDescent="0.15">
      <c r="A117">
        <v>116</v>
      </c>
      <c r="B117">
        <v>279</v>
      </c>
      <c r="C117">
        <v>126</v>
      </c>
      <c r="D117">
        <v>294</v>
      </c>
      <c r="E117">
        <v>288</v>
      </c>
      <c r="F117">
        <v>300</v>
      </c>
    </row>
    <row r="118" spans="1:6" x14ac:dyDescent="0.15">
      <c r="A118">
        <v>117</v>
      </c>
      <c r="B118">
        <v>396</v>
      </c>
      <c r="C118">
        <v>144</v>
      </c>
      <c r="D118">
        <v>291</v>
      </c>
      <c r="E118">
        <v>90</v>
      </c>
      <c r="F118">
        <v>108</v>
      </c>
    </row>
    <row r="119" spans="1:6" x14ac:dyDescent="0.15">
      <c r="A119">
        <v>118</v>
      </c>
      <c r="B119">
        <v>402</v>
      </c>
      <c r="C119">
        <v>108</v>
      </c>
      <c r="D119">
        <v>300</v>
      </c>
      <c r="E119">
        <v>126</v>
      </c>
      <c r="F119">
        <v>402</v>
      </c>
    </row>
    <row r="120" spans="1:6" x14ac:dyDescent="0.15">
      <c r="A120">
        <v>119</v>
      </c>
      <c r="B120">
        <v>408</v>
      </c>
      <c r="C120">
        <v>414</v>
      </c>
      <c r="D120">
        <v>306</v>
      </c>
      <c r="E120">
        <v>144</v>
      </c>
      <c r="F120">
        <v>312</v>
      </c>
    </row>
    <row r="121" spans="1:6" x14ac:dyDescent="0.15">
      <c r="A121">
        <v>120</v>
      </c>
      <c r="B121">
        <v>414</v>
      </c>
      <c r="C121">
        <v>408</v>
      </c>
      <c r="D121">
        <v>303</v>
      </c>
      <c r="E121">
        <v>108</v>
      </c>
      <c r="F121">
        <v>90</v>
      </c>
    </row>
    <row r="122" spans="1:6" x14ac:dyDescent="0.15">
      <c r="A122">
        <v>121</v>
      </c>
      <c r="B122">
        <v>108</v>
      </c>
      <c r="C122">
        <v>402</v>
      </c>
      <c r="D122">
        <v>312</v>
      </c>
      <c r="E122">
        <v>414</v>
      </c>
      <c r="F122">
        <v>396</v>
      </c>
    </row>
    <row r="123" spans="1:6" x14ac:dyDescent="0.15">
      <c r="A123">
        <v>122</v>
      </c>
      <c r="B123">
        <v>144</v>
      </c>
      <c r="C123">
        <v>396</v>
      </c>
      <c r="D123">
        <v>318</v>
      </c>
      <c r="E123">
        <v>408</v>
      </c>
      <c r="F123">
        <v>303</v>
      </c>
    </row>
    <row r="124" spans="1:6" x14ac:dyDescent="0.15">
      <c r="A124">
        <v>123</v>
      </c>
      <c r="B124">
        <v>126</v>
      </c>
      <c r="C124">
        <v>279</v>
      </c>
      <c r="D124">
        <v>315</v>
      </c>
      <c r="E124">
        <v>402</v>
      </c>
      <c r="F124">
        <v>126</v>
      </c>
    </row>
    <row r="125" spans="1:6" x14ac:dyDescent="0.15">
      <c r="A125">
        <v>124</v>
      </c>
      <c r="B125">
        <v>90</v>
      </c>
      <c r="C125">
        <v>282</v>
      </c>
      <c r="D125">
        <v>276</v>
      </c>
      <c r="E125">
        <v>396</v>
      </c>
      <c r="F125">
        <v>279</v>
      </c>
    </row>
    <row r="126" spans="1:6" x14ac:dyDescent="0.15">
      <c r="A126">
        <v>125</v>
      </c>
      <c r="B126">
        <v>288</v>
      </c>
      <c r="C126">
        <v>276</v>
      </c>
      <c r="D126">
        <v>282</v>
      </c>
      <c r="E126">
        <v>279</v>
      </c>
      <c r="F126">
        <v>306</v>
      </c>
    </row>
    <row r="127" spans="1:6" x14ac:dyDescent="0.15">
      <c r="A127">
        <v>126</v>
      </c>
      <c r="B127">
        <v>294</v>
      </c>
      <c r="C127">
        <v>315</v>
      </c>
      <c r="D127">
        <v>279</v>
      </c>
      <c r="E127">
        <v>282</v>
      </c>
      <c r="F127">
        <v>144</v>
      </c>
    </row>
    <row r="128" spans="1:6" x14ac:dyDescent="0.15">
      <c r="A128">
        <v>127</v>
      </c>
      <c r="B128">
        <v>291</v>
      </c>
      <c r="C128">
        <v>318</v>
      </c>
      <c r="D128">
        <v>396</v>
      </c>
      <c r="E128">
        <v>276</v>
      </c>
      <c r="F128">
        <v>282</v>
      </c>
    </row>
    <row r="129" spans="1:6" x14ac:dyDescent="0.15">
      <c r="A129">
        <v>128</v>
      </c>
      <c r="B129">
        <v>300</v>
      </c>
      <c r="C129">
        <v>312</v>
      </c>
      <c r="D129">
        <v>402</v>
      </c>
      <c r="E129">
        <v>315</v>
      </c>
      <c r="F129">
        <v>300</v>
      </c>
    </row>
    <row r="130" spans="1:6" x14ac:dyDescent="0.15">
      <c r="A130">
        <v>129</v>
      </c>
      <c r="B130">
        <v>306</v>
      </c>
      <c r="C130">
        <v>303</v>
      </c>
      <c r="D130">
        <v>408</v>
      </c>
      <c r="E130">
        <v>318</v>
      </c>
      <c r="F130">
        <v>108</v>
      </c>
    </row>
    <row r="131" spans="1:6" x14ac:dyDescent="0.15">
      <c r="A131">
        <v>130</v>
      </c>
      <c r="B131">
        <v>303</v>
      </c>
      <c r="C131">
        <v>306</v>
      </c>
      <c r="D131">
        <v>414</v>
      </c>
      <c r="E131">
        <v>312</v>
      </c>
      <c r="F131">
        <v>276</v>
      </c>
    </row>
    <row r="132" spans="1:6" x14ac:dyDescent="0.15">
      <c r="A132">
        <v>131</v>
      </c>
      <c r="B132">
        <v>312</v>
      </c>
      <c r="C132">
        <v>300</v>
      </c>
      <c r="D132">
        <v>108</v>
      </c>
      <c r="E132">
        <v>303</v>
      </c>
      <c r="F132">
        <v>312</v>
      </c>
    </row>
    <row r="133" spans="1:6" x14ac:dyDescent="0.15">
      <c r="A133">
        <v>132</v>
      </c>
      <c r="B133">
        <v>318</v>
      </c>
      <c r="C133">
        <v>291</v>
      </c>
      <c r="D133">
        <v>144</v>
      </c>
      <c r="E133">
        <v>306</v>
      </c>
      <c r="F133">
        <v>90</v>
      </c>
    </row>
    <row r="134" spans="1:6" x14ac:dyDescent="0.15">
      <c r="A134">
        <v>133</v>
      </c>
      <c r="B134">
        <v>315</v>
      </c>
      <c r="C134">
        <v>294</v>
      </c>
      <c r="D134">
        <v>126</v>
      </c>
      <c r="E134">
        <v>300</v>
      </c>
      <c r="F134">
        <v>396</v>
      </c>
    </row>
    <row r="135" spans="1:6" x14ac:dyDescent="0.15">
      <c r="A135">
        <v>134</v>
      </c>
      <c r="B135">
        <v>276</v>
      </c>
      <c r="C135">
        <v>288</v>
      </c>
      <c r="D135">
        <v>90</v>
      </c>
      <c r="E135">
        <v>291</v>
      </c>
      <c r="F135">
        <v>303</v>
      </c>
    </row>
    <row r="136" spans="1:6" x14ac:dyDescent="0.15">
      <c r="A136">
        <v>135</v>
      </c>
      <c r="B136">
        <v>282</v>
      </c>
      <c r="C136">
        <v>90</v>
      </c>
      <c r="D136">
        <v>288</v>
      </c>
      <c r="E136">
        <v>294</v>
      </c>
      <c r="F136">
        <v>126</v>
      </c>
    </row>
    <row r="137" spans="1:6" x14ac:dyDescent="0.15">
      <c r="A137">
        <v>136</v>
      </c>
      <c r="B137">
        <v>279</v>
      </c>
      <c r="C137">
        <v>126</v>
      </c>
      <c r="D137">
        <v>294</v>
      </c>
      <c r="E137">
        <v>288</v>
      </c>
      <c r="F137">
        <v>279</v>
      </c>
    </row>
    <row r="138" spans="1:6" x14ac:dyDescent="0.15">
      <c r="A138">
        <v>137</v>
      </c>
      <c r="B138">
        <v>396</v>
      </c>
      <c r="C138">
        <v>144</v>
      </c>
      <c r="D138">
        <v>291</v>
      </c>
      <c r="E138">
        <v>90</v>
      </c>
      <c r="F138">
        <v>306</v>
      </c>
    </row>
    <row r="139" spans="1:6" x14ac:dyDescent="0.15">
      <c r="A139">
        <v>138</v>
      </c>
      <c r="B139">
        <v>402</v>
      </c>
      <c r="C139">
        <v>108</v>
      </c>
      <c r="D139">
        <v>300</v>
      </c>
      <c r="E139">
        <v>126</v>
      </c>
      <c r="F139">
        <v>144</v>
      </c>
    </row>
    <row r="140" spans="1:6" x14ac:dyDescent="0.15">
      <c r="A140">
        <v>139</v>
      </c>
      <c r="B140">
        <v>408</v>
      </c>
      <c r="C140">
        <v>414</v>
      </c>
      <c r="D140">
        <v>306</v>
      </c>
      <c r="E140">
        <v>144</v>
      </c>
      <c r="F140">
        <v>282</v>
      </c>
    </row>
    <row r="141" spans="1:6" x14ac:dyDescent="0.15">
      <c r="A141">
        <v>140</v>
      </c>
      <c r="B141">
        <v>414</v>
      </c>
      <c r="C141">
        <v>408</v>
      </c>
      <c r="D141">
        <v>303</v>
      </c>
      <c r="E141">
        <v>108</v>
      </c>
      <c r="F141">
        <v>300</v>
      </c>
    </row>
    <row r="142" spans="1:6" x14ac:dyDescent="0.15">
      <c r="A142">
        <v>141</v>
      </c>
      <c r="B142">
        <v>108</v>
      </c>
      <c r="C142">
        <v>402</v>
      </c>
      <c r="D142">
        <v>312</v>
      </c>
      <c r="E142">
        <v>414</v>
      </c>
      <c r="F142">
        <v>108</v>
      </c>
    </row>
    <row r="143" spans="1:6" x14ac:dyDescent="0.15">
      <c r="A143">
        <v>142</v>
      </c>
      <c r="B143">
        <v>144</v>
      </c>
      <c r="C143">
        <v>396</v>
      </c>
      <c r="D143">
        <v>318</v>
      </c>
      <c r="E143">
        <v>408</v>
      </c>
      <c r="F143">
        <v>276</v>
      </c>
    </row>
    <row r="144" spans="1:6" x14ac:dyDescent="0.15">
      <c r="A144">
        <v>143</v>
      </c>
      <c r="B144">
        <v>126</v>
      </c>
      <c r="C144">
        <v>279</v>
      </c>
      <c r="D144">
        <v>315</v>
      </c>
      <c r="E144">
        <v>402</v>
      </c>
      <c r="F144">
        <v>291</v>
      </c>
    </row>
    <row r="145" spans="1:6" x14ac:dyDescent="0.15">
      <c r="A145">
        <v>144</v>
      </c>
      <c r="B145">
        <v>90</v>
      </c>
      <c r="C145">
        <v>282</v>
      </c>
      <c r="D145">
        <v>276</v>
      </c>
      <c r="E145">
        <v>396</v>
      </c>
      <c r="F145">
        <v>90</v>
      </c>
    </row>
    <row r="146" spans="1:6" x14ac:dyDescent="0.15">
      <c r="A146">
        <v>145</v>
      </c>
      <c r="B146">
        <v>288</v>
      </c>
      <c r="C146">
        <v>276</v>
      </c>
      <c r="D146">
        <v>282</v>
      </c>
      <c r="E146">
        <v>279</v>
      </c>
      <c r="F146">
        <v>396</v>
      </c>
    </row>
    <row r="147" spans="1:6" x14ac:dyDescent="0.15">
      <c r="A147">
        <v>146</v>
      </c>
      <c r="B147">
        <v>294</v>
      </c>
      <c r="C147">
        <v>315</v>
      </c>
      <c r="D147">
        <v>279</v>
      </c>
      <c r="E147">
        <v>282</v>
      </c>
      <c r="F147">
        <v>303</v>
      </c>
    </row>
    <row r="148" spans="1:6" x14ac:dyDescent="0.15">
      <c r="A148">
        <v>147</v>
      </c>
      <c r="B148">
        <v>291</v>
      </c>
      <c r="C148">
        <v>318</v>
      </c>
      <c r="D148">
        <v>396</v>
      </c>
      <c r="E148">
        <v>276</v>
      </c>
      <c r="F148">
        <v>126</v>
      </c>
    </row>
    <row r="149" spans="1:6" x14ac:dyDescent="0.15">
      <c r="A149">
        <v>148</v>
      </c>
      <c r="B149">
        <v>300</v>
      </c>
      <c r="C149">
        <v>312</v>
      </c>
      <c r="D149">
        <v>402</v>
      </c>
      <c r="E149">
        <v>315</v>
      </c>
      <c r="F149">
        <v>279</v>
      </c>
    </row>
    <row r="150" spans="1:6" x14ac:dyDescent="0.15">
      <c r="A150">
        <v>149</v>
      </c>
      <c r="B150">
        <v>306</v>
      </c>
      <c r="C150">
        <v>303</v>
      </c>
      <c r="D150">
        <v>408</v>
      </c>
      <c r="E150">
        <v>318</v>
      </c>
      <c r="F150">
        <v>306</v>
      </c>
    </row>
    <row r="151" spans="1:6" x14ac:dyDescent="0.15">
      <c r="A151">
        <v>150</v>
      </c>
      <c r="B151">
        <v>303</v>
      </c>
      <c r="C151">
        <v>306</v>
      </c>
      <c r="D151">
        <v>414</v>
      </c>
      <c r="E151">
        <v>312</v>
      </c>
      <c r="F151">
        <v>144</v>
      </c>
    </row>
    <row r="152" spans="1:6" x14ac:dyDescent="0.15">
      <c r="A152">
        <v>151</v>
      </c>
      <c r="B152">
        <v>312</v>
      </c>
      <c r="C152">
        <v>300</v>
      </c>
      <c r="D152">
        <v>108</v>
      </c>
      <c r="E152">
        <v>303</v>
      </c>
      <c r="F152">
        <v>282</v>
      </c>
    </row>
    <row r="153" spans="1:6" x14ac:dyDescent="0.15">
      <c r="A153">
        <v>152</v>
      </c>
      <c r="B153">
        <v>318</v>
      </c>
      <c r="C153">
        <v>291</v>
      </c>
      <c r="D153">
        <v>144</v>
      </c>
      <c r="E153">
        <v>306</v>
      </c>
      <c r="F153">
        <v>300</v>
      </c>
    </row>
    <row r="154" spans="1:6" x14ac:dyDescent="0.15">
      <c r="A154">
        <v>153</v>
      </c>
      <c r="B154">
        <v>315</v>
      </c>
      <c r="C154">
        <v>294</v>
      </c>
      <c r="D154">
        <v>126</v>
      </c>
      <c r="E154">
        <v>300</v>
      </c>
      <c r="F154">
        <v>108</v>
      </c>
    </row>
    <row r="155" spans="1:6" x14ac:dyDescent="0.15">
      <c r="A155">
        <v>154</v>
      </c>
      <c r="B155">
        <v>276</v>
      </c>
      <c r="C155">
        <v>288</v>
      </c>
      <c r="D155">
        <v>90</v>
      </c>
      <c r="E155">
        <v>291</v>
      </c>
      <c r="F155">
        <v>276</v>
      </c>
    </row>
    <row r="156" spans="1:6" x14ac:dyDescent="0.15">
      <c r="A156">
        <v>155</v>
      </c>
      <c r="B156">
        <v>282</v>
      </c>
      <c r="C156">
        <v>90</v>
      </c>
      <c r="D156">
        <v>288</v>
      </c>
      <c r="E156">
        <v>294</v>
      </c>
      <c r="F156">
        <v>291</v>
      </c>
    </row>
    <row r="157" spans="1:6" x14ac:dyDescent="0.15">
      <c r="A157">
        <v>156</v>
      </c>
      <c r="B157">
        <v>279</v>
      </c>
      <c r="C157">
        <v>126</v>
      </c>
      <c r="D157">
        <v>294</v>
      </c>
      <c r="E157">
        <v>288</v>
      </c>
      <c r="F157">
        <v>414</v>
      </c>
    </row>
    <row r="158" spans="1:6" x14ac:dyDescent="0.15">
      <c r="A158">
        <v>157</v>
      </c>
      <c r="B158">
        <v>396</v>
      </c>
      <c r="C158">
        <v>144</v>
      </c>
      <c r="D158">
        <v>291</v>
      </c>
      <c r="E158">
        <v>90</v>
      </c>
      <c r="F158">
        <v>396</v>
      </c>
    </row>
    <row r="159" spans="1:6" x14ac:dyDescent="0.15">
      <c r="A159">
        <v>158</v>
      </c>
      <c r="B159">
        <v>402</v>
      </c>
      <c r="C159">
        <v>108</v>
      </c>
      <c r="D159">
        <v>300</v>
      </c>
      <c r="E159">
        <v>126</v>
      </c>
      <c r="F159">
        <v>303</v>
      </c>
    </row>
    <row r="160" spans="1:6" x14ac:dyDescent="0.15">
      <c r="A160">
        <v>159</v>
      </c>
      <c r="B160">
        <v>408</v>
      </c>
      <c r="C160">
        <v>414</v>
      </c>
      <c r="D160">
        <v>306</v>
      </c>
      <c r="E160">
        <v>144</v>
      </c>
      <c r="F160">
        <v>126</v>
      </c>
    </row>
    <row r="161" spans="1:6" x14ac:dyDescent="0.15">
      <c r="A161">
        <v>160</v>
      </c>
      <c r="B161">
        <v>414</v>
      </c>
      <c r="C161">
        <v>408</v>
      </c>
      <c r="D161">
        <v>303</v>
      </c>
      <c r="E161">
        <v>108</v>
      </c>
      <c r="F161">
        <v>279</v>
      </c>
    </row>
    <row r="162" spans="1:6" x14ac:dyDescent="0.15">
      <c r="A162">
        <v>161</v>
      </c>
      <c r="B162">
        <v>108</v>
      </c>
      <c r="C162">
        <v>402</v>
      </c>
      <c r="D162">
        <v>312</v>
      </c>
      <c r="E162">
        <v>414</v>
      </c>
      <c r="F162">
        <v>306</v>
      </c>
    </row>
    <row r="163" spans="1:6" x14ac:dyDescent="0.15">
      <c r="A163">
        <v>162</v>
      </c>
      <c r="B163">
        <v>144</v>
      </c>
      <c r="C163">
        <v>396</v>
      </c>
      <c r="D163">
        <v>318</v>
      </c>
      <c r="E163">
        <v>408</v>
      </c>
      <c r="F163">
        <v>144</v>
      </c>
    </row>
    <row r="164" spans="1:6" x14ac:dyDescent="0.15">
      <c r="A164">
        <v>163</v>
      </c>
      <c r="B164">
        <v>126</v>
      </c>
      <c r="C164">
        <v>279</v>
      </c>
      <c r="D164">
        <v>315</v>
      </c>
      <c r="E164">
        <v>402</v>
      </c>
      <c r="F164">
        <v>282</v>
      </c>
    </row>
    <row r="165" spans="1:6" x14ac:dyDescent="0.15">
      <c r="A165">
        <v>164</v>
      </c>
      <c r="B165">
        <v>90</v>
      </c>
      <c r="C165">
        <v>282</v>
      </c>
      <c r="D165">
        <v>276</v>
      </c>
      <c r="E165">
        <v>396</v>
      </c>
      <c r="F165">
        <v>300</v>
      </c>
    </row>
    <row r="166" spans="1:6" x14ac:dyDescent="0.15">
      <c r="A166">
        <v>165</v>
      </c>
      <c r="B166">
        <v>288</v>
      </c>
      <c r="C166">
        <v>276</v>
      </c>
      <c r="D166">
        <v>282</v>
      </c>
      <c r="E166">
        <v>279</v>
      </c>
      <c r="F166">
        <v>108</v>
      </c>
    </row>
    <row r="167" spans="1:6" x14ac:dyDescent="0.15">
      <c r="A167">
        <v>166</v>
      </c>
      <c r="B167">
        <v>294</v>
      </c>
      <c r="C167">
        <v>315</v>
      </c>
      <c r="D167">
        <v>279</v>
      </c>
      <c r="E167">
        <v>282</v>
      </c>
      <c r="F167">
        <v>276</v>
      </c>
    </row>
    <row r="168" spans="1:6" x14ac:dyDescent="0.15">
      <c r="A168">
        <v>167</v>
      </c>
      <c r="B168">
        <v>291</v>
      </c>
      <c r="C168">
        <v>318</v>
      </c>
      <c r="D168">
        <v>396</v>
      </c>
      <c r="E168">
        <v>276</v>
      </c>
      <c r="F168">
        <v>291</v>
      </c>
    </row>
    <row r="169" spans="1:6" x14ac:dyDescent="0.15">
      <c r="A169">
        <v>168</v>
      </c>
      <c r="B169">
        <v>300</v>
      </c>
      <c r="C169">
        <v>312</v>
      </c>
      <c r="D169">
        <v>402</v>
      </c>
      <c r="E169">
        <v>315</v>
      </c>
      <c r="F169">
        <v>414</v>
      </c>
    </row>
    <row r="170" spans="1:6" x14ac:dyDescent="0.15">
      <c r="A170">
        <v>169</v>
      </c>
      <c r="B170">
        <v>306</v>
      </c>
      <c r="C170">
        <v>303</v>
      </c>
      <c r="D170">
        <v>408</v>
      </c>
      <c r="E170">
        <v>318</v>
      </c>
      <c r="F170">
        <v>315</v>
      </c>
    </row>
    <row r="171" spans="1:6" x14ac:dyDescent="0.15">
      <c r="A171">
        <v>170</v>
      </c>
      <c r="B171">
        <v>303</v>
      </c>
      <c r="C171">
        <v>306</v>
      </c>
      <c r="D171">
        <v>414</v>
      </c>
      <c r="E171">
        <v>312</v>
      </c>
      <c r="F171">
        <v>303</v>
      </c>
    </row>
    <row r="172" spans="1:6" x14ac:dyDescent="0.15">
      <c r="A172">
        <v>171</v>
      </c>
      <c r="B172">
        <v>312</v>
      </c>
      <c r="C172">
        <v>300</v>
      </c>
      <c r="D172">
        <v>108</v>
      </c>
      <c r="E172">
        <v>303</v>
      </c>
      <c r="F172">
        <v>126</v>
      </c>
    </row>
    <row r="173" spans="1:6" x14ac:dyDescent="0.15">
      <c r="A173">
        <v>172</v>
      </c>
      <c r="B173">
        <v>318</v>
      </c>
      <c r="C173">
        <v>291</v>
      </c>
      <c r="D173">
        <v>144</v>
      </c>
      <c r="E173">
        <v>306</v>
      </c>
      <c r="F173">
        <v>279</v>
      </c>
    </row>
    <row r="174" spans="1:6" x14ac:dyDescent="0.15">
      <c r="A174">
        <v>173</v>
      </c>
      <c r="B174">
        <v>315</v>
      </c>
      <c r="C174">
        <v>294</v>
      </c>
      <c r="D174">
        <v>126</v>
      </c>
      <c r="E174">
        <v>300</v>
      </c>
      <c r="F174">
        <v>306</v>
      </c>
    </row>
    <row r="175" spans="1:6" x14ac:dyDescent="0.15">
      <c r="A175">
        <v>174</v>
      </c>
      <c r="B175">
        <v>276</v>
      </c>
      <c r="C175">
        <v>288</v>
      </c>
      <c r="D175">
        <v>90</v>
      </c>
      <c r="E175">
        <v>291</v>
      </c>
      <c r="F175">
        <v>144</v>
      </c>
    </row>
    <row r="176" spans="1:6" x14ac:dyDescent="0.15">
      <c r="A176">
        <v>175</v>
      </c>
      <c r="B176">
        <v>282</v>
      </c>
      <c r="C176">
        <v>90</v>
      </c>
      <c r="D176">
        <v>288</v>
      </c>
      <c r="E176">
        <v>294</v>
      </c>
      <c r="F176">
        <v>282</v>
      </c>
    </row>
    <row r="177" spans="1:6" x14ac:dyDescent="0.15">
      <c r="A177">
        <v>176</v>
      </c>
      <c r="B177">
        <v>279</v>
      </c>
      <c r="C177">
        <v>126</v>
      </c>
      <c r="D177">
        <v>294</v>
      </c>
      <c r="E177">
        <v>288</v>
      </c>
      <c r="F177">
        <v>300</v>
      </c>
    </row>
    <row r="178" spans="1:6" x14ac:dyDescent="0.15">
      <c r="A178">
        <v>177</v>
      </c>
      <c r="B178">
        <v>396</v>
      </c>
      <c r="C178">
        <v>144</v>
      </c>
      <c r="D178">
        <v>291</v>
      </c>
      <c r="E178">
        <v>90</v>
      </c>
      <c r="F178">
        <v>108</v>
      </c>
    </row>
    <row r="179" spans="1:6" x14ac:dyDescent="0.15">
      <c r="A179">
        <v>178</v>
      </c>
      <c r="B179">
        <v>402</v>
      </c>
      <c r="C179">
        <v>108</v>
      </c>
      <c r="D179">
        <v>300</v>
      </c>
      <c r="E179">
        <v>126</v>
      </c>
      <c r="F179">
        <v>276</v>
      </c>
    </row>
    <row r="180" spans="1:6" x14ac:dyDescent="0.15">
      <c r="A180">
        <v>179</v>
      </c>
      <c r="B180">
        <v>408</v>
      </c>
      <c r="C180">
        <v>414</v>
      </c>
      <c r="D180">
        <v>306</v>
      </c>
      <c r="E180">
        <v>144</v>
      </c>
      <c r="F180">
        <v>291</v>
      </c>
    </row>
    <row r="181" spans="1:6" x14ac:dyDescent="0.15">
      <c r="A181">
        <v>180</v>
      </c>
      <c r="B181">
        <v>414</v>
      </c>
      <c r="C181">
        <v>408</v>
      </c>
      <c r="D181">
        <v>303</v>
      </c>
      <c r="E181">
        <v>108</v>
      </c>
      <c r="F181">
        <v>414</v>
      </c>
    </row>
    <row r="182" spans="1:6" x14ac:dyDescent="0.15">
      <c r="A182">
        <v>181</v>
      </c>
      <c r="B182">
        <v>108</v>
      </c>
      <c r="C182">
        <v>402</v>
      </c>
      <c r="D182">
        <v>312</v>
      </c>
      <c r="E182">
        <v>414</v>
      </c>
      <c r="F182">
        <v>315</v>
      </c>
    </row>
    <row r="183" spans="1:6" x14ac:dyDescent="0.15">
      <c r="A183">
        <v>182</v>
      </c>
      <c r="B183">
        <v>144</v>
      </c>
      <c r="C183">
        <v>396</v>
      </c>
      <c r="D183">
        <v>318</v>
      </c>
      <c r="E183">
        <v>408</v>
      </c>
      <c r="F183">
        <v>294</v>
      </c>
    </row>
    <row r="184" spans="1:6" x14ac:dyDescent="0.15">
      <c r="A184">
        <v>183</v>
      </c>
      <c r="B184">
        <v>126</v>
      </c>
      <c r="C184">
        <v>279</v>
      </c>
      <c r="D184">
        <v>315</v>
      </c>
      <c r="E184">
        <v>402</v>
      </c>
      <c r="F184">
        <v>126</v>
      </c>
    </row>
    <row r="185" spans="1:6" x14ac:dyDescent="0.15">
      <c r="A185">
        <v>184</v>
      </c>
      <c r="B185">
        <v>90</v>
      </c>
      <c r="C185">
        <v>282</v>
      </c>
      <c r="D185">
        <v>276</v>
      </c>
      <c r="E185">
        <v>396</v>
      </c>
      <c r="F185">
        <v>279</v>
      </c>
    </row>
    <row r="186" spans="1:6" x14ac:dyDescent="0.15">
      <c r="A186">
        <v>185</v>
      </c>
      <c r="B186">
        <v>288</v>
      </c>
      <c r="C186">
        <v>276</v>
      </c>
      <c r="D186">
        <v>282</v>
      </c>
      <c r="E186">
        <v>279</v>
      </c>
      <c r="F186">
        <v>306</v>
      </c>
    </row>
    <row r="187" spans="1:6" x14ac:dyDescent="0.15">
      <c r="A187">
        <v>186</v>
      </c>
      <c r="B187">
        <v>294</v>
      </c>
      <c r="C187">
        <v>315</v>
      </c>
      <c r="D187">
        <v>279</v>
      </c>
      <c r="E187">
        <v>282</v>
      </c>
      <c r="F187">
        <v>144</v>
      </c>
    </row>
    <row r="188" spans="1:6" x14ac:dyDescent="0.15">
      <c r="A188">
        <v>187</v>
      </c>
      <c r="B188">
        <v>291</v>
      </c>
      <c r="C188">
        <v>318</v>
      </c>
      <c r="D188">
        <v>396</v>
      </c>
      <c r="E188">
        <v>276</v>
      </c>
      <c r="F188">
        <v>282</v>
      </c>
    </row>
    <row r="189" spans="1:6" x14ac:dyDescent="0.15">
      <c r="A189">
        <v>188</v>
      </c>
      <c r="B189">
        <v>300</v>
      </c>
      <c r="C189">
        <v>312</v>
      </c>
      <c r="D189">
        <v>402</v>
      </c>
      <c r="E189">
        <v>315</v>
      </c>
      <c r="F189">
        <v>300</v>
      </c>
    </row>
    <row r="190" spans="1:6" x14ac:dyDescent="0.15">
      <c r="A190">
        <v>189</v>
      </c>
      <c r="B190">
        <v>306</v>
      </c>
      <c r="C190">
        <v>303</v>
      </c>
      <c r="D190">
        <v>408</v>
      </c>
      <c r="E190">
        <v>318</v>
      </c>
      <c r="F190">
        <v>108</v>
      </c>
    </row>
    <row r="191" spans="1:6" x14ac:dyDescent="0.15">
      <c r="A191">
        <v>190</v>
      </c>
      <c r="B191">
        <v>303</v>
      </c>
      <c r="C191">
        <v>306</v>
      </c>
      <c r="D191">
        <v>414</v>
      </c>
      <c r="E191">
        <v>312</v>
      </c>
      <c r="F191">
        <v>276</v>
      </c>
    </row>
    <row r="192" spans="1:6" x14ac:dyDescent="0.15">
      <c r="A192">
        <v>191</v>
      </c>
      <c r="B192">
        <v>312</v>
      </c>
      <c r="C192">
        <v>300</v>
      </c>
      <c r="D192">
        <v>108</v>
      </c>
      <c r="E192">
        <v>303</v>
      </c>
      <c r="F192">
        <v>291</v>
      </c>
    </row>
    <row r="193" spans="1:6" x14ac:dyDescent="0.15">
      <c r="A193">
        <v>192</v>
      </c>
      <c r="B193">
        <v>318</v>
      </c>
      <c r="C193">
        <v>291</v>
      </c>
      <c r="D193">
        <v>144</v>
      </c>
      <c r="E193">
        <v>306</v>
      </c>
      <c r="F193">
        <v>414</v>
      </c>
    </row>
    <row r="194" spans="1:6" x14ac:dyDescent="0.15">
      <c r="A194">
        <v>193</v>
      </c>
      <c r="B194">
        <v>315</v>
      </c>
      <c r="C194">
        <v>294</v>
      </c>
      <c r="D194">
        <v>126</v>
      </c>
      <c r="E194">
        <v>300</v>
      </c>
      <c r="F194">
        <v>315</v>
      </c>
    </row>
    <row r="195" spans="1:6" x14ac:dyDescent="0.15">
      <c r="A195">
        <v>194</v>
      </c>
      <c r="B195">
        <v>276</v>
      </c>
      <c r="C195">
        <v>288</v>
      </c>
      <c r="D195">
        <v>90</v>
      </c>
      <c r="E195">
        <v>291</v>
      </c>
      <c r="F195">
        <v>294</v>
      </c>
    </row>
    <row r="196" spans="1:6" x14ac:dyDescent="0.15">
      <c r="A196">
        <v>195</v>
      </c>
      <c r="B196">
        <v>282</v>
      </c>
      <c r="C196">
        <v>90</v>
      </c>
      <c r="D196">
        <v>288</v>
      </c>
      <c r="E196">
        <v>294</v>
      </c>
      <c r="F196">
        <v>408</v>
      </c>
    </row>
    <row r="197" spans="1:6" x14ac:dyDescent="0.15">
      <c r="A197">
        <v>196</v>
      </c>
      <c r="B197">
        <v>279</v>
      </c>
      <c r="C197">
        <v>126</v>
      </c>
      <c r="D197">
        <v>294</v>
      </c>
      <c r="E197">
        <v>288</v>
      </c>
      <c r="F197">
        <v>279</v>
      </c>
    </row>
    <row r="198" spans="1:6" x14ac:dyDescent="0.15">
      <c r="A198">
        <v>197</v>
      </c>
      <c r="B198">
        <v>396</v>
      </c>
      <c r="C198">
        <v>144</v>
      </c>
      <c r="D198">
        <v>291</v>
      </c>
      <c r="E198">
        <v>90</v>
      </c>
      <c r="F198">
        <v>306</v>
      </c>
    </row>
    <row r="199" spans="1:6" x14ac:dyDescent="0.15">
      <c r="A199">
        <v>198</v>
      </c>
      <c r="B199">
        <v>402</v>
      </c>
      <c r="C199">
        <v>108</v>
      </c>
      <c r="D199">
        <v>300</v>
      </c>
      <c r="E199">
        <v>126</v>
      </c>
      <c r="F199">
        <v>144</v>
      </c>
    </row>
    <row r="200" spans="1:6" x14ac:dyDescent="0.15">
      <c r="A200">
        <v>199</v>
      </c>
      <c r="B200">
        <v>408</v>
      </c>
      <c r="C200">
        <v>414</v>
      </c>
      <c r="D200">
        <v>306</v>
      </c>
      <c r="E200">
        <v>144</v>
      </c>
      <c r="F200">
        <v>282</v>
      </c>
    </row>
    <row r="201" spans="1:6" x14ac:dyDescent="0.15">
      <c r="A201">
        <v>200</v>
      </c>
      <c r="B201">
        <v>414</v>
      </c>
      <c r="C201">
        <v>408</v>
      </c>
      <c r="D201">
        <v>303</v>
      </c>
      <c r="E201">
        <v>108</v>
      </c>
      <c r="F201">
        <v>300</v>
      </c>
    </row>
    <row r="202" spans="1:6" x14ac:dyDescent="0.15">
      <c r="A202">
        <v>201</v>
      </c>
      <c r="B202">
        <v>108</v>
      </c>
      <c r="C202">
        <v>402</v>
      </c>
      <c r="D202">
        <v>312</v>
      </c>
      <c r="E202">
        <v>414</v>
      </c>
      <c r="F202">
        <v>108</v>
      </c>
    </row>
    <row r="203" spans="1:6" x14ac:dyDescent="0.15">
      <c r="A203">
        <v>202</v>
      </c>
      <c r="B203">
        <v>144</v>
      </c>
      <c r="C203">
        <v>396</v>
      </c>
      <c r="D203">
        <v>318</v>
      </c>
      <c r="E203">
        <v>408</v>
      </c>
      <c r="F203">
        <v>276</v>
      </c>
    </row>
    <row r="204" spans="1:6" x14ac:dyDescent="0.15">
      <c r="A204">
        <v>203</v>
      </c>
      <c r="B204">
        <v>126</v>
      </c>
      <c r="C204">
        <v>279</v>
      </c>
      <c r="D204">
        <v>315</v>
      </c>
      <c r="E204">
        <v>402</v>
      </c>
      <c r="F204">
        <v>291</v>
      </c>
    </row>
    <row r="205" spans="1:6" x14ac:dyDescent="0.15">
      <c r="A205">
        <v>204</v>
      </c>
      <c r="B205">
        <v>90</v>
      </c>
      <c r="C205">
        <v>282</v>
      </c>
      <c r="D205">
        <v>276</v>
      </c>
      <c r="E205">
        <v>396</v>
      </c>
      <c r="F205">
        <v>414</v>
      </c>
    </row>
    <row r="206" spans="1:6" x14ac:dyDescent="0.15">
      <c r="A206">
        <v>205</v>
      </c>
      <c r="B206">
        <v>288</v>
      </c>
      <c r="C206">
        <v>276</v>
      </c>
      <c r="D206">
        <v>282</v>
      </c>
      <c r="E206">
        <v>279</v>
      </c>
      <c r="F206">
        <v>315</v>
      </c>
    </row>
    <row r="207" spans="1:6" x14ac:dyDescent="0.15">
      <c r="A207">
        <v>206</v>
      </c>
      <c r="B207">
        <v>294</v>
      </c>
      <c r="C207">
        <v>315</v>
      </c>
      <c r="D207">
        <v>279</v>
      </c>
      <c r="E207">
        <v>282</v>
      </c>
      <c r="F207">
        <v>294</v>
      </c>
    </row>
    <row r="208" spans="1:6" x14ac:dyDescent="0.15">
      <c r="A208">
        <v>207</v>
      </c>
      <c r="B208">
        <v>291</v>
      </c>
      <c r="C208">
        <v>318</v>
      </c>
      <c r="D208">
        <v>396</v>
      </c>
      <c r="E208">
        <v>276</v>
      </c>
      <c r="F208">
        <v>408</v>
      </c>
    </row>
    <row r="209" spans="1:6" x14ac:dyDescent="0.15">
      <c r="A209">
        <v>208</v>
      </c>
      <c r="B209">
        <v>300</v>
      </c>
      <c r="C209">
        <v>312</v>
      </c>
      <c r="D209">
        <v>402</v>
      </c>
      <c r="E209">
        <v>315</v>
      </c>
      <c r="F209">
        <v>318</v>
      </c>
    </row>
    <row r="210" spans="1:6" x14ac:dyDescent="0.15">
      <c r="A210">
        <v>209</v>
      </c>
      <c r="B210">
        <v>306</v>
      </c>
      <c r="C210">
        <v>303</v>
      </c>
      <c r="D210">
        <v>408</v>
      </c>
      <c r="E210">
        <v>318</v>
      </c>
      <c r="F210">
        <v>306</v>
      </c>
    </row>
    <row r="211" spans="1:6" x14ac:dyDescent="0.15">
      <c r="A211">
        <v>210</v>
      </c>
      <c r="B211">
        <v>303</v>
      </c>
      <c r="C211">
        <v>306</v>
      </c>
      <c r="D211">
        <v>414</v>
      </c>
      <c r="E211">
        <v>312</v>
      </c>
      <c r="F211">
        <v>144</v>
      </c>
    </row>
    <row r="212" spans="1:6" x14ac:dyDescent="0.15">
      <c r="A212">
        <v>211</v>
      </c>
      <c r="B212">
        <v>312</v>
      </c>
      <c r="C212">
        <v>300</v>
      </c>
      <c r="D212">
        <v>108</v>
      </c>
      <c r="E212">
        <v>303</v>
      </c>
      <c r="F212">
        <v>282</v>
      </c>
    </row>
    <row r="213" spans="1:6" x14ac:dyDescent="0.15">
      <c r="A213">
        <v>212</v>
      </c>
      <c r="B213">
        <v>318</v>
      </c>
      <c r="C213">
        <v>291</v>
      </c>
      <c r="D213">
        <v>144</v>
      </c>
      <c r="E213">
        <v>306</v>
      </c>
      <c r="F213">
        <v>300</v>
      </c>
    </row>
    <row r="214" spans="1:6" x14ac:dyDescent="0.15">
      <c r="A214">
        <v>213</v>
      </c>
      <c r="B214">
        <v>315</v>
      </c>
      <c r="C214">
        <v>294</v>
      </c>
      <c r="D214">
        <v>126</v>
      </c>
      <c r="E214">
        <v>300</v>
      </c>
      <c r="F214">
        <v>108</v>
      </c>
    </row>
    <row r="215" spans="1:6" x14ac:dyDescent="0.15">
      <c r="A215">
        <v>214</v>
      </c>
      <c r="B215">
        <v>276</v>
      </c>
      <c r="C215">
        <v>288</v>
      </c>
      <c r="D215">
        <v>90</v>
      </c>
      <c r="E215">
        <v>291</v>
      </c>
      <c r="F215">
        <v>276</v>
      </c>
    </row>
    <row r="216" spans="1:6" x14ac:dyDescent="0.15">
      <c r="A216">
        <v>215</v>
      </c>
      <c r="B216">
        <v>282</v>
      </c>
      <c r="C216">
        <v>90</v>
      </c>
      <c r="D216">
        <v>288</v>
      </c>
      <c r="E216">
        <v>294</v>
      </c>
      <c r="F216">
        <v>291</v>
      </c>
    </row>
    <row r="217" spans="1:6" x14ac:dyDescent="0.15">
      <c r="A217">
        <v>216</v>
      </c>
      <c r="B217">
        <v>279</v>
      </c>
      <c r="C217">
        <v>126</v>
      </c>
      <c r="D217">
        <v>294</v>
      </c>
      <c r="E217">
        <v>288</v>
      </c>
      <c r="F217">
        <v>414</v>
      </c>
    </row>
    <row r="218" spans="1:6" x14ac:dyDescent="0.15">
      <c r="A218">
        <v>217</v>
      </c>
      <c r="B218">
        <v>396</v>
      </c>
      <c r="C218">
        <v>144</v>
      </c>
      <c r="D218">
        <v>291</v>
      </c>
      <c r="E218">
        <v>90</v>
      </c>
      <c r="F218">
        <v>315</v>
      </c>
    </row>
    <row r="219" spans="1:6" x14ac:dyDescent="0.15">
      <c r="A219">
        <v>218</v>
      </c>
      <c r="B219">
        <v>402</v>
      </c>
      <c r="C219">
        <v>108</v>
      </c>
      <c r="D219">
        <v>300</v>
      </c>
      <c r="E219">
        <v>126</v>
      </c>
      <c r="F219">
        <v>294</v>
      </c>
    </row>
    <row r="220" spans="1:6" x14ac:dyDescent="0.15">
      <c r="A220">
        <v>219</v>
      </c>
      <c r="B220">
        <v>408</v>
      </c>
      <c r="C220">
        <v>414</v>
      </c>
      <c r="D220">
        <v>306</v>
      </c>
      <c r="E220">
        <v>144</v>
      </c>
      <c r="F220">
        <v>408</v>
      </c>
    </row>
    <row r="221" spans="1:6" x14ac:dyDescent="0.15">
      <c r="A221">
        <v>220</v>
      </c>
      <c r="B221">
        <v>414</v>
      </c>
      <c r="C221">
        <v>408</v>
      </c>
      <c r="D221">
        <v>303</v>
      </c>
      <c r="E221">
        <v>108</v>
      </c>
      <c r="F221">
        <v>318</v>
      </c>
    </row>
    <row r="222" spans="1:6" x14ac:dyDescent="0.15">
      <c r="A222">
        <v>221</v>
      </c>
      <c r="B222">
        <v>108</v>
      </c>
      <c r="C222">
        <v>402</v>
      </c>
      <c r="D222">
        <v>312</v>
      </c>
      <c r="E222">
        <v>414</v>
      </c>
      <c r="F222">
        <v>288</v>
      </c>
    </row>
    <row r="223" spans="1:6" x14ac:dyDescent="0.15">
      <c r="A223">
        <v>222</v>
      </c>
      <c r="B223">
        <v>144</v>
      </c>
      <c r="C223">
        <v>396</v>
      </c>
      <c r="D223">
        <v>318</v>
      </c>
      <c r="E223">
        <v>408</v>
      </c>
      <c r="F223">
        <v>144</v>
      </c>
    </row>
    <row r="224" spans="1:6" x14ac:dyDescent="0.15">
      <c r="A224">
        <v>223</v>
      </c>
      <c r="B224">
        <v>126</v>
      </c>
      <c r="C224">
        <v>279</v>
      </c>
      <c r="D224">
        <v>315</v>
      </c>
      <c r="E224">
        <v>402</v>
      </c>
      <c r="F224">
        <v>282</v>
      </c>
    </row>
    <row r="225" spans="1:6" x14ac:dyDescent="0.15">
      <c r="A225">
        <v>224</v>
      </c>
      <c r="B225">
        <v>90</v>
      </c>
      <c r="C225">
        <v>282</v>
      </c>
      <c r="D225">
        <v>276</v>
      </c>
      <c r="E225">
        <v>396</v>
      </c>
      <c r="F225">
        <v>300</v>
      </c>
    </row>
    <row r="226" spans="1:6" x14ac:dyDescent="0.15">
      <c r="A226">
        <v>225</v>
      </c>
      <c r="B226">
        <v>288</v>
      </c>
      <c r="C226">
        <v>276</v>
      </c>
      <c r="D226">
        <v>282</v>
      </c>
      <c r="E226">
        <v>279</v>
      </c>
      <c r="F226">
        <v>108</v>
      </c>
    </row>
    <row r="227" spans="1:6" x14ac:dyDescent="0.15">
      <c r="A227">
        <v>226</v>
      </c>
      <c r="B227">
        <v>294</v>
      </c>
      <c r="C227">
        <v>315</v>
      </c>
      <c r="D227">
        <v>279</v>
      </c>
      <c r="E227">
        <v>282</v>
      </c>
      <c r="F227">
        <v>276</v>
      </c>
    </row>
    <row r="228" spans="1:6" x14ac:dyDescent="0.15">
      <c r="A228">
        <v>227</v>
      </c>
      <c r="B228">
        <v>291</v>
      </c>
      <c r="C228">
        <v>318</v>
      </c>
      <c r="D228">
        <v>396</v>
      </c>
      <c r="E228">
        <v>276</v>
      </c>
      <c r="F228">
        <v>291</v>
      </c>
    </row>
    <row r="229" spans="1:6" x14ac:dyDescent="0.15">
      <c r="A229">
        <v>228</v>
      </c>
      <c r="B229">
        <v>300</v>
      </c>
      <c r="C229">
        <v>312</v>
      </c>
      <c r="D229">
        <v>402</v>
      </c>
      <c r="E229">
        <v>315</v>
      </c>
      <c r="F229">
        <v>414</v>
      </c>
    </row>
    <row r="230" spans="1:6" x14ac:dyDescent="0.15">
      <c r="A230">
        <v>229</v>
      </c>
      <c r="B230">
        <v>306</v>
      </c>
      <c r="C230">
        <v>303</v>
      </c>
      <c r="D230">
        <v>408</v>
      </c>
      <c r="E230">
        <v>318</v>
      </c>
      <c r="F230">
        <v>315</v>
      </c>
    </row>
    <row r="231" spans="1:6" x14ac:dyDescent="0.15">
      <c r="A231">
        <v>230</v>
      </c>
      <c r="B231">
        <v>303</v>
      </c>
      <c r="C231">
        <v>306</v>
      </c>
      <c r="D231">
        <v>414</v>
      </c>
      <c r="E231">
        <v>312</v>
      </c>
      <c r="F231">
        <v>294</v>
      </c>
    </row>
    <row r="232" spans="1:6" x14ac:dyDescent="0.15">
      <c r="A232">
        <v>231</v>
      </c>
      <c r="B232">
        <v>312</v>
      </c>
      <c r="C232">
        <v>300</v>
      </c>
      <c r="D232">
        <v>108</v>
      </c>
      <c r="E232">
        <v>303</v>
      </c>
      <c r="F232">
        <v>408</v>
      </c>
    </row>
    <row r="233" spans="1:6" x14ac:dyDescent="0.15">
      <c r="A233">
        <v>232</v>
      </c>
      <c r="B233">
        <v>318</v>
      </c>
      <c r="C233">
        <v>291</v>
      </c>
      <c r="D233">
        <v>144</v>
      </c>
      <c r="E233">
        <v>306</v>
      </c>
      <c r="F233">
        <v>318</v>
      </c>
    </row>
    <row r="234" spans="1:6" x14ac:dyDescent="0.15">
      <c r="A234">
        <v>233</v>
      </c>
      <c r="B234">
        <v>315</v>
      </c>
      <c r="C234">
        <v>294</v>
      </c>
      <c r="D234">
        <v>126</v>
      </c>
      <c r="E234">
        <v>300</v>
      </c>
      <c r="F234">
        <v>288</v>
      </c>
    </row>
    <row r="235" spans="1:6" x14ac:dyDescent="0.15">
      <c r="A235">
        <v>234</v>
      </c>
      <c r="B235">
        <v>276</v>
      </c>
      <c r="C235">
        <v>288</v>
      </c>
      <c r="D235">
        <v>90</v>
      </c>
      <c r="E235">
        <v>291</v>
      </c>
      <c r="F235">
        <v>402</v>
      </c>
    </row>
    <row r="236" spans="1:6" x14ac:dyDescent="0.15">
      <c r="A236">
        <v>235</v>
      </c>
      <c r="B236">
        <v>282</v>
      </c>
      <c r="C236">
        <v>90</v>
      </c>
      <c r="D236">
        <v>288</v>
      </c>
      <c r="E236">
        <v>294</v>
      </c>
      <c r="F236">
        <v>282</v>
      </c>
    </row>
    <row r="237" spans="1:6" x14ac:dyDescent="0.15">
      <c r="A237">
        <v>236</v>
      </c>
      <c r="B237">
        <v>279</v>
      </c>
      <c r="C237">
        <v>126</v>
      </c>
      <c r="D237">
        <v>294</v>
      </c>
      <c r="E237">
        <v>288</v>
      </c>
      <c r="F237">
        <v>300</v>
      </c>
    </row>
    <row r="238" spans="1:6" x14ac:dyDescent="0.15">
      <c r="A238">
        <v>237</v>
      </c>
      <c r="B238">
        <v>396</v>
      </c>
      <c r="C238">
        <v>144</v>
      </c>
      <c r="D238">
        <v>291</v>
      </c>
      <c r="E238">
        <v>90</v>
      </c>
      <c r="F238">
        <v>108</v>
      </c>
    </row>
    <row r="239" spans="1:6" x14ac:dyDescent="0.15">
      <c r="A239">
        <v>238</v>
      </c>
      <c r="B239">
        <v>402</v>
      </c>
      <c r="C239">
        <v>108</v>
      </c>
      <c r="D239">
        <v>300</v>
      </c>
      <c r="E239">
        <v>126</v>
      </c>
      <c r="F239">
        <v>276</v>
      </c>
    </row>
    <row r="240" spans="1:6" x14ac:dyDescent="0.15">
      <c r="A240">
        <v>239</v>
      </c>
      <c r="B240">
        <v>408</v>
      </c>
      <c r="C240">
        <v>414</v>
      </c>
      <c r="D240">
        <v>306</v>
      </c>
      <c r="E240">
        <v>144</v>
      </c>
      <c r="F240">
        <v>291</v>
      </c>
    </row>
    <row r="241" spans="1:6" x14ac:dyDescent="0.15">
      <c r="A241">
        <v>240</v>
      </c>
      <c r="B241">
        <v>414</v>
      </c>
      <c r="C241">
        <v>408</v>
      </c>
      <c r="D241">
        <v>303</v>
      </c>
      <c r="E241">
        <v>108</v>
      </c>
      <c r="F241">
        <v>414</v>
      </c>
    </row>
    <row r="242" spans="1:6" x14ac:dyDescent="0.15">
      <c r="A242">
        <v>241</v>
      </c>
      <c r="B242">
        <v>108</v>
      </c>
      <c r="C242">
        <v>402</v>
      </c>
      <c r="D242">
        <v>312</v>
      </c>
      <c r="E242">
        <v>414</v>
      </c>
      <c r="F242">
        <v>315</v>
      </c>
    </row>
    <row r="243" spans="1:6" x14ac:dyDescent="0.15">
      <c r="A243">
        <v>242</v>
      </c>
      <c r="B243">
        <v>144</v>
      </c>
      <c r="C243">
        <v>396</v>
      </c>
      <c r="D243">
        <v>318</v>
      </c>
      <c r="E243">
        <v>408</v>
      </c>
      <c r="F243">
        <v>294</v>
      </c>
    </row>
    <row r="244" spans="1:6" x14ac:dyDescent="0.15">
      <c r="A244">
        <v>243</v>
      </c>
      <c r="B244">
        <v>126</v>
      </c>
      <c r="C244">
        <v>279</v>
      </c>
      <c r="D244">
        <v>315</v>
      </c>
      <c r="E244">
        <v>402</v>
      </c>
      <c r="F244">
        <v>408</v>
      </c>
    </row>
    <row r="245" spans="1:6" x14ac:dyDescent="0.15">
      <c r="A245">
        <v>244</v>
      </c>
      <c r="B245">
        <v>90</v>
      </c>
      <c r="C245">
        <v>282</v>
      </c>
      <c r="D245">
        <v>276</v>
      </c>
      <c r="E245">
        <v>396</v>
      </c>
      <c r="F245">
        <v>318</v>
      </c>
    </row>
    <row r="246" spans="1:6" x14ac:dyDescent="0.15">
      <c r="A246">
        <v>245</v>
      </c>
      <c r="B246">
        <v>288</v>
      </c>
      <c r="C246">
        <v>276</v>
      </c>
      <c r="D246">
        <v>282</v>
      </c>
      <c r="E246">
        <v>279</v>
      </c>
      <c r="F246">
        <v>288</v>
      </c>
    </row>
    <row r="247" spans="1:6" x14ac:dyDescent="0.15">
      <c r="A247">
        <v>246</v>
      </c>
      <c r="B247">
        <v>294</v>
      </c>
      <c r="C247">
        <v>315</v>
      </c>
      <c r="D247">
        <v>279</v>
      </c>
      <c r="E247">
        <v>282</v>
      </c>
      <c r="F247">
        <v>402</v>
      </c>
    </row>
    <row r="248" spans="1:6" x14ac:dyDescent="0.15">
      <c r="A248">
        <v>247</v>
      </c>
      <c r="B248">
        <v>291</v>
      </c>
      <c r="C248">
        <v>318</v>
      </c>
      <c r="D248">
        <v>396</v>
      </c>
      <c r="E248">
        <v>276</v>
      </c>
      <c r="F248">
        <v>312</v>
      </c>
    </row>
    <row r="249" spans="1:6" x14ac:dyDescent="0.15">
      <c r="A249">
        <v>248</v>
      </c>
      <c r="B249">
        <v>300</v>
      </c>
      <c r="C249">
        <v>312</v>
      </c>
      <c r="D249">
        <v>402</v>
      </c>
      <c r="E249">
        <v>315</v>
      </c>
      <c r="F249">
        <v>300</v>
      </c>
    </row>
    <row r="250" spans="1:6" x14ac:dyDescent="0.15">
      <c r="A250">
        <v>249</v>
      </c>
      <c r="B250">
        <v>306</v>
      </c>
      <c r="C250">
        <v>303</v>
      </c>
      <c r="D250">
        <v>408</v>
      </c>
      <c r="E250">
        <v>318</v>
      </c>
      <c r="F250">
        <v>108</v>
      </c>
    </row>
    <row r="251" spans="1:6" x14ac:dyDescent="0.15">
      <c r="A251">
        <v>250</v>
      </c>
      <c r="B251">
        <v>303</v>
      </c>
      <c r="C251">
        <v>306</v>
      </c>
      <c r="D251">
        <v>414</v>
      </c>
      <c r="E251">
        <v>312</v>
      </c>
      <c r="F251">
        <v>276</v>
      </c>
    </row>
    <row r="252" spans="1:6" x14ac:dyDescent="0.15">
      <c r="A252">
        <v>251</v>
      </c>
      <c r="B252">
        <v>312</v>
      </c>
      <c r="C252">
        <v>300</v>
      </c>
      <c r="D252">
        <v>108</v>
      </c>
      <c r="E252">
        <v>303</v>
      </c>
      <c r="F252">
        <v>291</v>
      </c>
    </row>
    <row r="253" spans="1:6" x14ac:dyDescent="0.15">
      <c r="A253">
        <v>252</v>
      </c>
      <c r="B253">
        <v>318</v>
      </c>
      <c r="C253">
        <v>291</v>
      </c>
      <c r="D253">
        <v>144</v>
      </c>
      <c r="E253">
        <v>306</v>
      </c>
      <c r="F253">
        <v>414</v>
      </c>
    </row>
    <row r="254" spans="1:6" x14ac:dyDescent="0.15">
      <c r="A254">
        <v>253</v>
      </c>
      <c r="B254">
        <v>315</v>
      </c>
      <c r="C254">
        <v>294</v>
      </c>
      <c r="D254">
        <v>126</v>
      </c>
      <c r="E254">
        <v>300</v>
      </c>
      <c r="F254">
        <v>315</v>
      </c>
    </row>
    <row r="255" spans="1:6" x14ac:dyDescent="0.15">
      <c r="A255">
        <v>254</v>
      </c>
      <c r="B255">
        <v>276</v>
      </c>
      <c r="C255">
        <v>288</v>
      </c>
      <c r="D255">
        <v>90</v>
      </c>
      <c r="E255">
        <v>291</v>
      </c>
      <c r="F255">
        <v>294</v>
      </c>
    </row>
    <row r="256" spans="1:6" x14ac:dyDescent="0.15">
      <c r="A256">
        <v>255</v>
      </c>
      <c r="B256">
        <v>282</v>
      </c>
      <c r="C256">
        <v>90</v>
      </c>
      <c r="D256">
        <v>288</v>
      </c>
      <c r="E256">
        <v>294</v>
      </c>
      <c r="F256">
        <v>408</v>
      </c>
    </row>
    <row r="257" spans="1:6" x14ac:dyDescent="0.15">
      <c r="A257">
        <v>256</v>
      </c>
      <c r="B257">
        <v>279</v>
      </c>
      <c r="C257">
        <v>126</v>
      </c>
      <c r="D257">
        <v>294</v>
      </c>
      <c r="E257">
        <v>288</v>
      </c>
      <c r="F257">
        <v>318</v>
      </c>
    </row>
    <row r="258" spans="1:6" x14ac:dyDescent="0.15">
      <c r="A258">
        <v>257</v>
      </c>
      <c r="B258">
        <v>396</v>
      </c>
      <c r="C258">
        <v>144</v>
      </c>
      <c r="D258">
        <v>291</v>
      </c>
      <c r="E258">
        <v>90</v>
      </c>
      <c r="F258">
        <v>288</v>
      </c>
    </row>
    <row r="259" spans="1:6" x14ac:dyDescent="0.15">
      <c r="A259">
        <v>258</v>
      </c>
      <c r="B259">
        <v>402</v>
      </c>
      <c r="C259">
        <v>108</v>
      </c>
      <c r="D259">
        <v>300</v>
      </c>
      <c r="E259">
        <v>126</v>
      </c>
      <c r="F259">
        <v>402</v>
      </c>
    </row>
    <row r="260" spans="1:6" x14ac:dyDescent="0.15">
      <c r="A260">
        <v>259</v>
      </c>
      <c r="B260">
        <v>408</v>
      </c>
      <c r="C260">
        <v>414</v>
      </c>
      <c r="D260">
        <v>306</v>
      </c>
      <c r="E260">
        <v>144</v>
      </c>
      <c r="F260">
        <v>312</v>
      </c>
    </row>
    <row r="261" spans="1:6" x14ac:dyDescent="0.15">
      <c r="A261">
        <v>260</v>
      </c>
      <c r="B261">
        <v>414</v>
      </c>
      <c r="C261">
        <v>408</v>
      </c>
      <c r="D261">
        <v>303</v>
      </c>
      <c r="E261">
        <v>108</v>
      </c>
      <c r="F261">
        <v>90</v>
      </c>
    </row>
  </sheetData>
  <phoneticPr fontId="1"/>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261"/>
  <sheetViews>
    <sheetView topLeftCell="A241" workbookViewId="0">
      <selection activeCell="C260" sqref="C260"/>
    </sheetView>
  </sheetViews>
  <sheetFormatPr defaultRowHeight="13.5" x14ac:dyDescent="0.15"/>
  <cols>
    <col min="1" max="1" width="4.5" bestFit="1" customWidth="1"/>
  </cols>
  <sheetData>
    <row r="1" spans="1:3" x14ac:dyDescent="0.15">
      <c r="A1" t="s">
        <v>196</v>
      </c>
    </row>
    <row r="2" spans="1:3" x14ac:dyDescent="0.15">
      <c r="A2">
        <v>1</v>
      </c>
      <c r="B2" t="s">
        <v>197</v>
      </c>
      <c r="C2">
        <v>119</v>
      </c>
    </row>
    <row r="3" spans="1:3" x14ac:dyDescent="0.15">
      <c r="A3">
        <v>2</v>
      </c>
      <c r="B3" t="s">
        <v>198</v>
      </c>
      <c r="C3">
        <v>247</v>
      </c>
    </row>
    <row r="4" spans="1:3" x14ac:dyDescent="0.15">
      <c r="A4">
        <v>3</v>
      </c>
      <c r="B4" t="s">
        <v>199</v>
      </c>
      <c r="C4">
        <v>232</v>
      </c>
    </row>
    <row r="5" spans="1:3" x14ac:dyDescent="0.15">
      <c r="A5">
        <v>4</v>
      </c>
      <c r="B5" t="s">
        <v>200</v>
      </c>
      <c r="C5">
        <v>166</v>
      </c>
    </row>
    <row r="6" spans="1:3" x14ac:dyDescent="0.15">
      <c r="A6">
        <v>5</v>
      </c>
      <c r="B6" t="s">
        <v>201</v>
      </c>
      <c r="C6">
        <v>332</v>
      </c>
    </row>
    <row r="7" spans="1:3" x14ac:dyDescent="0.15">
      <c r="A7">
        <v>6</v>
      </c>
      <c r="B7" t="s">
        <v>202</v>
      </c>
      <c r="C7">
        <v>236</v>
      </c>
    </row>
    <row r="8" spans="1:3" x14ac:dyDescent="0.15">
      <c r="A8">
        <v>7</v>
      </c>
      <c r="B8" t="s">
        <v>203</v>
      </c>
      <c r="C8">
        <v>339</v>
      </c>
    </row>
    <row r="9" spans="1:3" x14ac:dyDescent="0.15">
      <c r="A9">
        <v>8</v>
      </c>
      <c r="B9" t="s">
        <v>204</v>
      </c>
      <c r="C9">
        <v>243</v>
      </c>
    </row>
    <row r="10" spans="1:3" x14ac:dyDescent="0.15">
      <c r="A10">
        <v>9</v>
      </c>
      <c r="B10" t="s">
        <v>205</v>
      </c>
      <c r="C10">
        <v>113</v>
      </c>
    </row>
    <row r="11" spans="1:3" x14ac:dyDescent="0.15">
      <c r="A11">
        <v>10</v>
      </c>
      <c r="B11" t="s">
        <v>206</v>
      </c>
      <c r="C11">
        <v>405</v>
      </c>
    </row>
    <row r="12" spans="1:3" x14ac:dyDescent="0.15">
      <c r="A12">
        <v>11</v>
      </c>
      <c r="B12" t="s">
        <v>207</v>
      </c>
      <c r="C12">
        <v>106</v>
      </c>
    </row>
    <row r="13" spans="1:3" x14ac:dyDescent="0.15">
      <c r="A13">
        <v>12</v>
      </c>
      <c r="B13" t="s">
        <v>208</v>
      </c>
      <c r="C13">
        <v>368</v>
      </c>
    </row>
    <row r="14" spans="1:3" x14ac:dyDescent="0.15">
      <c r="A14">
        <v>13</v>
      </c>
      <c r="B14" t="s">
        <v>209</v>
      </c>
      <c r="C14">
        <v>164</v>
      </c>
    </row>
    <row r="15" spans="1:3" x14ac:dyDescent="0.15">
      <c r="A15">
        <v>14</v>
      </c>
      <c r="B15" t="s">
        <v>210</v>
      </c>
      <c r="C15">
        <v>102</v>
      </c>
    </row>
    <row r="16" spans="1:3" x14ac:dyDescent="0.15">
      <c r="A16">
        <v>15</v>
      </c>
      <c r="B16" t="s">
        <v>211</v>
      </c>
      <c r="C16">
        <v>249</v>
      </c>
    </row>
    <row r="17" spans="1:3" x14ac:dyDescent="0.15">
      <c r="A17">
        <v>16</v>
      </c>
      <c r="B17" t="s">
        <v>212</v>
      </c>
      <c r="C17">
        <v>117</v>
      </c>
    </row>
    <row r="18" spans="1:3" x14ac:dyDescent="0.15">
      <c r="A18">
        <v>17</v>
      </c>
      <c r="B18" t="s">
        <v>213</v>
      </c>
      <c r="C18">
        <v>134</v>
      </c>
    </row>
    <row r="19" spans="1:3" x14ac:dyDescent="0.15">
      <c r="A19">
        <v>18</v>
      </c>
      <c r="B19" t="s">
        <v>214</v>
      </c>
      <c r="C19">
        <v>254</v>
      </c>
    </row>
    <row r="20" spans="1:3" x14ac:dyDescent="0.15">
      <c r="A20">
        <v>19</v>
      </c>
      <c r="B20" t="s">
        <v>215</v>
      </c>
      <c r="C20">
        <v>215</v>
      </c>
    </row>
    <row r="21" spans="1:3" x14ac:dyDescent="0.15">
      <c r="A21">
        <v>20</v>
      </c>
      <c r="B21" t="s">
        <v>216</v>
      </c>
      <c r="C21">
        <v>159</v>
      </c>
    </row>
    <row r="22" spans="1:3" x14ac:dyDescent="0.15">
      <c r="A22">
        <v>21</v>
      </c>
      <c r="B22" t="s">
        <v>217</v>
      </c>
      <c r="C22">
        <v>363</v>
      </c>
    </row>
    <row r="23" spans="1:3" x14ac:dyDescent="0.15">
      <c r="A23">
        <v>22</v>
      </c>
      <c r="B23" t="s">
        <v>218</v>
      </c>
      <c r="C23">
        <v>211</v>
      </c>
    </row>
    <row r="24" spans="1:3" x14ac:dyDescent="0.15">
      <c r="A24">
        <v>23</v>
      </c>
      <c r="B24" t="s">
        <v>219</v>
      </c>
      <c r="C24">
        <v>410</v>
      </c>
    </row>
    <row r="25" spans="1:3" x14ac:dyDescent="0.15">
      <c r="A25">
        <v>24</v>
      </c>
      <c r="B25" t="s">
        <v>220</v>
      </c>
      <c r="C25">
        <v>204</v>
      </c>
    </row>
    <row r="26" spans="1:3" x14ac:dyDescent="0.15">
      <c r="A26">
        <v>25</v>
      </c>
      <c r="B26" t="s">
        <v>221</v>
      </c>
      <c r="C26">
        <v>310</v>
      </c>
    </row>
    <row r="27" spans="1:3" x14ac:dyDescent="0.15">
      <c r="A27">
        <v>26</v>
      </c>
      <c r="B27" t="s">
        <v>222</v>
      </c>
      <c r="C27">
        <v>386</v>
      </c>
    </row>
    <row r="28" spans="1:3" x14ac:dyDescent="0.15">
      <c r="A28">
        <v>27</v>
      </c>
      <c r="B28" t="s">
        <v>223</v>
      </c>
      <c r="C28">
        <v>317</v>
      </c>
    </row>
    <row r="29" spans="1:3" x14ac:dyDescent="0.15">
      <c r="A29">
        <v>28</v>
      </c>
      <c r="B29" t="s">
        <v>224</v>
      </c>
      <c r="C29">
        <v>361</v>
      </c>
    </row>
    <row r="30" spans="1:3" x14ac:dyDescent="0.15">
      <c r="A30">
        <v>29</v>
      </c>
      <c r="B30" t="s">
        <v>225</v>
      </c>
      <c r="C30">
        <v>157</v>
      </c>
    </row>
    <row r="31" spans="1:3" x14ac:dyDescent="0.15">
      <c r="A31">
        <v>30</v>
      </c>
      <c r="B31" t="s">
        <v>226</v>
      </c>
      <c r="C31">
        <v>273</v>
      </c>
    </row>
    <row r="32" spans="1:3" x14ac:dyDescent="0.15">
      <c r="A32">
        <v>31</v>
      </c>
      <c r="B32" t="s">
        <v>227</v>
      </c>
      <c r="C32">
        <v>256</v>
      </c>
    </row>
    <row r="33" spans="1:3" x14ac:dyDescent="0.15">
      <c r="A33">
        <v>32</v>
      </c>
      <c r="B33" t="s">
        <v>228</v>
      </c>
      <c r="C33">
        <v>132</v>
      </c>
    </row>
    <row r="34" spans="1:3" x14ac:dyDescent="0.15">
      <c r="A34">
        <v>33</v>
      </c>
      <c r="B34" t="s">
        <v>229</v>
      </c>
      <c r="C34">
        <v>130</v>
      </c>
    </row>
    <row r="35" spans="1:3" x14ac:dyDescent="0.15">
      <c r="A35">
        <v>34</v>
      </c>
      <c r="B35" t="s">
        <v>230</v>
      </c>
      <c r="C35">
        <v>258</v>
      </c>
    </row>
    <row r="36" spans="1:3" x14ac:dyDescent="0.15">
      <c r="A36">
        <v>35</v>
      </c>
      <c r="B36" t="s">
        <v>231</v>
      </c>
      <c r="C36">
        <v>275</v>
      </c>
    </row>
    <row r="37" spans="1:3" x14ac:dyDescent="0.15">
      <c r="A37">
        <v>36</v>
      </c>
      <c r="B37" t="s">
        <v>232</v>
      </c>
      <c r="C37">
        <v>155</v>
      </c>
    </row>
    <row r="38" spans="1:3" x14ac:dyDescent="0.15">
      <c r="A38">
        <v>37</v>
      </c>
      <c r="B38" t="s">
        <v>233</v>
      </c>
      <c r="C38">
        <v>319</v>
      </c>
    </row>
    <row r="39" spans="1:3" x14ac:dyDescent="0.15">
      <c r="A39">
        <v>38</v>
      </c>
      <c r="B39" t="s">
        <v>234</v>
      </c>
      <c r="C39">
        <v>391</v>
      </c>
    </row>
    <row r="40" spans="1:3" x14ac:dyDescent="0.15">
      <c r="A40">
        <v>39</v>
      </c>
      <c r="B40" t="s">
        <v>235</v>
      </c>
      <c r="C40">
        <v>312</v>
      </c>
    </row>
    <row r="41" spans="1:3" x14ac:dyDescent="0.15">
      <c r="A41">
        <v>40</v>
      </c>
      <c r="B41" t="s">
        <v>236</v>
      </c>
      <c r="C41">
        <v>350</v>
      </c>
    </row>
    <row r="42" spans="1:3" x14ac:dyDescent="0.15">
      <c r="A42">
        <v>41</v>
      </c>
      <c r="B42" t="s">
        <v>237</v>
      </c>
      <c r="C42">
        <v>348</v>
      </c>
    </row>
    <row r="43" spans="1:3" x14ac:dyDescent="0.15">
      <c r="A43">
        <v>42</v>
      </c>
      <c r="B43" t="s">
        <v>238</v>
      </c>
      <c r="C43">
        <v>206</v>
      </c>
    </row>
    <row r="44" spans="1:3" x14ac:dyDescent="0.15">
      <c r="A44">
        <v>43</v>
      </c>
      <c r="B44" t="s">
        <v>239</v>
      </c>
      <c r="C44">
        <v>417</v>
      </c>
    </row>
    <row r="45" spans="1:3" x14ac:dyDescent="0.15">
      <c r="A45">
        <v>44</v>
      </c>
      <c r="B45" t="s">
        <v>240</v>
      </c>
      <c r="C45">
        <v>213</v>
      </c>
    </row>
    <row r="46" spans="1:3" x14ac:dyDescent="0.15">
      <c r="A46">
        <v>45</v>
      </c>
      <c r="B46" t="s">
        <v>241</v>
      </c>
      <c r="C46">
        <v>153</v>
      </c>
    </row>
    <row r="47" spans="1:3" x14ac:dyDescent="0.15">
      <c r="A47">
        <v>46</v>
      </c>
      <c r="B47" t="s">
        <v>242</v>
      </c>
      <c r="C47">
        <v>277</v>
      </c>
    </row>
    <row r="48" spans="1:3" x14ac:dyDescent="0.15">
      <c r="A48">
        <v>47</v>
      </c>
      <c r="B48" t="s">
        <v>243</v>
      </c>
      <c r="C48">
        <v>202</v>
      </c>
    </row>
    <row r="49" spans="1:3" x14ac:dyDescent="0.15">
      <c r="A49">
        <v>48</v>
      </c>
      <c r="B49" t="s">
        <v>244</v>
      </c>
      <c r="C49">
        <v>128</v>
      </c>
    </row>
    <row r="50" spans="1:3" x14ac:dyDescent="0.15">
      <c r="A50">
        <v>49</v>
      </c>
      <c r="B50" t="s">
        <v>245</v>
      </c>
      <c r="C50">
        <v>123</v>
      </c>
    </row>
    <row r="51" spans="1:3" x14ac:dyDescent="0.15">
      <c r="A51">
        <v>50</v>
      </c>
      <c r="B51" t="s">
        <v>246</v>
      </c>
      <c r="C51">
        <v>115</v>
      </c>
    </row>
    <row r="52" spans="1:3" x14ac:dyDescent="0.15">
      <c r="A52">
        <v>51</v>
      </c>
      <c r="B52" t="s">
        <v>247</v>
      </c>
      <c r="C52">
        <v>282</v>
      </c>
    </row>
    <row r="53" spans="1:3" x14ac:dyDescent="0.15">
      <c r="A53">
        <v>52</v>
      </c>
      <c r="B53" t="s">
        <v>248</v>
      </c>
      <c r="C53">
        <v>100</v>
      </c>
    </row>
    <row r="54" spans="1:3" x14ac:dyDescent="0.15">
      <c r="A54">
        <v>53</v>
      </c>
      <c r="B54" t="s">
        <v>249</v>
      </c>
      <c r="C54">
        <v>104</v>
      </c>
    </row>
    <row r="55" spans="1:3" x14ac:dyDescent="0.15">
      <c r="A55">
        <v>54</v>
      </c>
      <c r="B55" t="s">
        <v>250</v>
      </c>
      <c r="C55">
        <v>400</v>
      </c>
    </row>
    <row r="56" spans="1:3" x14ac:dyDescent="0.15">
      <c r="A56">
        <v>55</v>
      </c>
      <c r="B56" t="s">
        <v>251</v>
      </c>
      <c r="C56">
        <v>111</v>
      </c>
    </row>
    <row r="57" spans="1:3" x14ac:dyDescent="0.15">
      <c r="A57">
        <v>56</v>
      </c>
      <c r="B57" t="s">
        <v>252</v>
      </c>
      <c r="C57">
        <v>343</v>
      </c>
    </row>
    <row r="58" spans="1:3" x14ac:dyDescent="0.15">
      <c r="A58">
        <v>57</v>
      </c>
      <c r="B58" t="s">
        <v>253</v>
      </c>
      <c r="C58">
        <v>341</v>
      </c>
    </row>
    <row r="59" spans="1:3" x14ac:dyDescent="0.15">
      <c r="A59">
        <v>58</v>
      </c>
      <c r="B59" t="s">
        <v>254</v>
      </c>
      <c r="C59">
        <v>241</v>
      </c>
    </row>
    <row r="60" spans="1:3" x14ac:dyDescent="0.15">
      <c r="A60">
        <v>59</v>
      </c>
      <c r="B60" t="s">
        <v>255</v>
      </c>
      <c r="C60">
        <v>334</v>
      </c>
    </row>
    <row r="61" spans="1:3" x14ac:dyDescent="0.15">
      <c r="A61">
        <v>60</v>
      </c>
      <c r="B61" t="s">
        <v>256</v>
      </c>
      <c r="C61">
        <v>234</v>
      </c>
    </row>
    <row r="62" spans="1:3" x14ac:dyDescent="0.15">
      <c r="A62">
        <v>61</v>
      </c>
      <c r="B62" t="s">
        <v>257</v>
      </c>
      <c r="C62">
        <v>168</v>
      </c>
    </row>
    <row r="63" spans="1:3" x14ac:dyDescent="0.15">
      <c r="A63">
        <v>62</v>
      </c>
      <c r="B63" t="s">
        <v>258</v>
      </c>
      <c r="C63">
        <v>284</v>
      </c>
    </row>
    <row r="64" spans="1:3" x14ac:dyDescent="0.15">
      <c r="A64">
        <v>63</v>
      </c>
      <c r="B64" t="s">
        <v>259</v>
      </c>
      <c r="C64">
        <v>245</v>
      </c>
    </row>
    <row r="65" spans="1:3" x14ac:dyDescent="0.15">
      <c r="A65">
        <v>64</v>
      </c>
      <c r="B65" t="s">
        <v>260</v>
      </c>
      <c r="C65">
        <v>121</v>
      </c>
    </row>
    <row r="66" spans="1:3" x14ac:dyDescent="0.15">
      <c r="A66">
        <v>65</v>
      </c>
      <c r="B66" t="s">
        <v>261</v>
      </c>
      <c r="C66">
        <v>120</v>
      </c>
    </row>
    <row r="67" spans="1:3" x14ac:dyDescent="0.15">
      <c r="A67">
        <v>66</v>
      </c>
      <c r="B67" t="s">
        <v>262</v>
      </c>
      <c r="C67">
        <v>248</v>
      </c>
    </row>
    <row r="68" spans="1:3" x14ac:dyDescent="0.15">
      <c r="A68">
        <v>67</v>
      </c>
      <c r="B68" t="s">
        <v>263</v>
      </c>
      <c r="C68">
        <v>285</v>
      </c>
    </row>
    <row r="69" spans="1:3" x14ac:dyDescent="0.15">
      <c r="A69">
        <v>68</v>
      </c>
      <c r="B69" t="s">
        <v>264</v>
      </c>
      <c r="C69">
        <v>165</v>
      </c>
    </row>
    <row r="70" spans="1:3" x14ac:dyDescent="0.15">
      <c r="A70">
        <v>69</v>
      </c>
      <c r="B70" t="s">
        <v>265</v>
      </c>
      <c r="C70">
        <v>369</v>
      </c>
    </row>
    <row r="71" spans="1:3" x14ac:dyDescent="0.15">
      <c r="A71">
        <v>70</v>
      </c>
      <c r="B71" t="s">
        <v>266</v>
      </c>
      <c r="C71">
        <v>289</v>
      </c>
    </row>
    <row r="72" spans="1:3" x14ac:dyDescent="0.15">
      <c r="A72">
        <v>71</v>
      </c>
      <c r="B72" t="s">
        <v>267</v>
      </c>
      <c r="C72">
        <v>376</v>
      </c>
    </row>
    <row r="73" spans="1:3" x14ac:dyDescent="0.15">
      <c r="A73">
        <v>72</v>
      </c>
      <c r="B73" t="s">
        <v>268</v>
      </c>
      <c r="C73">
        <v>296</v>
      </c>
    </row>
    <row r="74" spans="1:3" x14ac:dyDescent="0.15">
      <c r="A74">
        <v>73</v>
      </c>
      <c r="B74" t="s">
        <v>269</v>
      </c>
      <c r="C74">
        <v>182</v>
      </c>
    </row>
    <row r="75" spans="1:3" x14ac:dyDescent="0.15">
      <c r="A75">
        <v>74</v>
      </c>
      <c r="B75" t="s">
        <v>270</v>
      </c>
      <c r="C75">
        <v>406</v>
      </c>
    </row>
    <row r="76" spans="1:3" x14ac:dyDescent="0.15">
      <c r="A76">
        <v>75</v>
      </c>
      <c r="B76" t="s">
        <v>271</v>
      </c>
      <c r="C76">
        <v>175</v>
      </c>
    </row>
    <row r="77" spans="1:3" x14ac:dyDescent="0.15">
      <c r="A77">
        <v>76</v>
      </c>
      <c r="B77" t="s">
        <v>272</v>
      </c>
      <c r="C77">
        <v>367</v>
      </c>
    </row>
    <row r="78" spans="1:3" x14ac:dyDescent="0.15">
      <c r="A78">
        <v>77</v>
      </c>
      <c r="B78" t="s">
        <v>273</v>
      </c>
      <c r="C78">
        <v>163</v>
      </c>
    </row>
    <row r="79" spans="1:3" x14ac:dyDescent="0.15">
      <c r="A79">
        <v>78</v>
      </c>
      <c r="B79" t="s">
        <v>274</v>
      </c>
      <c r="C79">
        <v>171</v>
      </c>
    </row>
    <row r="80" spans="1:3" x14ac:dyDescent="0.15">
      <c r="A80">
        <v>79</v>
      </c>
      <c r="B80" t="s">
        <v>275</v>
      </c>
      <c r="C80">
        <v>250</v>
      </c>
    </row>
    <row r="81" spans="1:3" x14ac:dyDescent="0.15">
      <c r="A81">
        <v>80</v>
      </c>
      <c r="B81" t="s">
        <v>276</v>
      </c>
      <c r="C81">
        <v>118</v>
      </c>
    </row>
    <row r="82" spans="1:3" x14ac:dyDescent="0.15">
      <c r="A82">
        <v>81</v>
      </c>
      <c r="B82" t="s">
        <v>277</v>
      </c>
      <c r="C82">
        <v>135</v>
      </c>
    </row>
    <row r="83" spans="1:3" x14ac:dyDescent="0.15">
      <c r="A83">
        <v>82</v>
      </c>
      <c r="B83" t="s">
        <v>278</v>
      </c>
      <c r="C83">
        <v>255</v>
      </c>
    </row>
    <row r="84" spans="1:3" x14ac:dyDescent="0.15">
      <c r="A84">
        <v>83</v>
      </c>
      <c r="B84" t="s">
        <v>279</v>
      </c>
      <c r="C84">
        <v>150</v>
      </c>
    </row>
    <row r="85" spans="1:3" x14ac:dyDescent="0.15">
      <c r="A85">
        <v>84</v>
      </c>
      <c r="B85" t="s">
        <v>280</v>
      </c>
      <c r="C85">
        <v>158</v>
      </c>
    </row>
    <row r="86" spans="1:3" x14ac:dyDescent="0.15">
      <c r="A86">
        <v>85</v>
      </c>
      <c r="B86" t="s">
        <v>281</v>
      </c>
      <c r="C86">
        <v>362</v>
      </c>
    </row>
    <row r="87" spans="1:3" x14ac:dyDescent="0.15">
      <c r="A87">
        <v>86</v>
      </c>
      <c r="B87" t="s">
        <v>282</v>
      </c>
      <c r="C87">
        <v>146</v>
      </c>
    </row>
    <row r="88" spans="1:3" x14ac:dyDescent="0.15">
      <c r="A88">
        <v>87</v>
      </c>
      <c r="B88" t="s">
        <v>283</v>
      </c>
      <c r="C88">
        <v>411</v>
      </c>
    </row>
    <row r="89" spans="1:3" x14ac:dyDescent="0.15">
      <c r="A89">
        <v>88</v>
      </c>
      <c r="B89" t="s">
        <v>284</v>
      </c>
      <c r="C89">
        <v>139</v>
      </c>
    </row>
    <row r="90" spans="1:3" x14ac:dyDescent="0.15">
      <c r="A90">
        <v>89</v>
      </c>
      <c r="B90" t="s">
        <v>285</v>
      </c>
      <c r="C90">
        <v>261</v>
      </c>
    </row>
    <row r="91" spans="1:3" x14ac:dyDescent="0.15">
      <c r="A91">
        <v>90</v>
      </c>
      <c r="B91" t="s">
        <v>286</v>
      </c>
      <c r="C91">
        <v>353</v>
      </c>
    </row>
    <row r="92" spans="1:3" x14ac:dyDescent="0.15">
      <c r="A92">
        <v>91</v>
      </c>
      <c r="B92" t="s">
        <v>287</v>
      </c>
      <c r="C92">
        <v>268</v>
      </c>
    </row>
    <row r="93" spans="1:3" x14ac:dyDescent="0.15">
      <c r="A93">
        <v>92</v>
      </c>
      <c r="B93" t="s">
        <v>288</v>
      </c>
      <c r="C93">
        <v>360</v>
      </c>
    </row>
    <row r="94" spans="1:3" x14ac:dyDescent="0.15">
      <c r="A94">
        <v>93</v>
      </c>
      <c r="B94" t="s">
        <v>289</v>
      </c>
      <c r="C94">
        <v>156</v>
      </c>
    </row>
    <row r="95" spans="1:3" x14ac:dyDescent="0.15">
      <c r="A95">
        <v>94</v>
      </c>
      <c r="B95" t="s">
        <v>290</v>
      </c>
      <c r="C95">
        <v>272</v>
      </c>
    </row>
    <row r="96" spans="1:3" x14ac:dyDescent="0.15">
      <c r="A96">
        <v>95</v>
      </c>
      <c r="B96" t="s">
        <v>291</v>
      </c>
      <c r="C96">
        <v>257</v>
      </c>
    </row>
    <row r="97" spans="1:3" x14ac:dyDescent="0.15">
      <c r="A97">
        <v>96</v>
      </c>
      <c r="B97" t="s">
        <v>292</v>
      </c>
      <c r="C97">
        <v>133</v>
      </c>
    </row>
    <row r="98" spans="1:3" x14ac:dyDescent="0.15">
      <c r="A98">
        <v>97</v>
      </c>
      <c r="B98" t="s">
        <v>293</v>
      </c>
      <c r="C98">
        <v>131</v>
      </c>
    </row>
    <row r="99" spans="1:3" x14ac:dyDescent="0.15">
      <c r="A99">
        <v>98</v>
      </c>
      <c r="B99" t="s">
        <v>294</v>
      </c>
      <c r="C99">
        <v>259</v>
      </c>
    </row>
    <row r="100" spans="1:3" x14ac:dyDescent="0.15">
      <c r="A100">
        <v>99</v>
      </c>
      <c r="B100" t="s">
        <v>295</v>
      </c>
      <c r="C100">
        <v>274</v>
      </c>
    </row>
    <row r="101" spans="1:3" x14ac:dyDescent="0.15">
      <c r="A101">
        <v>100</v>
      </c>
      <c r="B101" t="s">
        <v>296</v>
      </c>
      <c r="C101">
        <v>154</v>
      </c>
    </row>
    <row r="102" spans="1:3" x14ac:dyDescent="0.15">
      <c r="A102">
        <v>101</v>
      </c>
      <c r="B102" t="s">
        <v>297</v>
      </c>
      <c r="C102">
        <v>270</v>
      </c>
    </row>
    <row r="103" spans="1:3" x14ac:dyDescent="0.15">
      <c r="A103">
        <v>102</v>
      </c>
      <c r="B103" t="s">
        <v>298</v>
      </c>
      <c r="C103">
        <v>358</v>
      </c>
    </row>
    <row r="104" spans="1:3" x14ac:dyDescent="0.15">
      <c r="A104">
        <v>103</v>
      </c>
      <c r="B104" t="s">
        <v>299</v>
      </c>
      <c r="C104">
        <v>263</v>
      </c>
    </row>
    <row r="105" spans="1:3" x14ac:dyDescent="0.15">
      <c r="A105">
        <v>104</v>
      </c>
      <c r="B105" t="s">
        <v>300</v>
      </c>
      <c r="C105">
        <v>351</v>
      </c>
    </row>
    <row r="106" spans="1:3" x14ac:dyDescent="0.15">
      <c r="A106">
        <v>105</v>
      </c>
      <c r="B106" t="s">
        <v>301</v>
      </c>
      <c r="C106">
        <v>349</v>
      </c>
    </row>
    <row r="107" spans="1:3" x14ac:dyDescent="0.15">
      <c r="A107">
        <v>106</v>
      </c>
      <c r="B107" t="s">
        <v>302</v>
      </c>
      <c r="C107">
        <v>141</v>
      </c>
    </row>
    <row r="108" spans="1:3" x14ac:dyDescent="0.15">
      <c r="A108">
        <v>107</v>
      </c>
      <c r="B108" t="s">
        <v>303</v>
      </c>
      <c r="C108">
        <v>416</v>
      </c>
    </row>
    <row r="109" spans="1:3" x14ac:dyDescent="0.15">
      <c r="A109">
        <v>108</v>
      </c>
      <c r="B109" t="s">
        <v>304</v>
      </c>
      <c r="C109">
        <v>148</v>
      </c>
    </row>
    <row r="110" spans="1:3" x14ac:dyDescent="0.15">
      <c r="A110">
        <v>109</v>
      </c>
      <c r="B110" t="s">
        <v>305</v>
      </c>
      <c r="C110">
        <v>152</v>
      </c>
    </row>
    <row r="111" spans="1:3" x14ac:dyDescent="0.15">
      <c r="A111">
        <v>110</v>
      </c>
      <c r="B111" t="s">
        <v>306</v>
      </c>
      <c r="C111">
        <v>276</v>
      </c>
    </row>
    <row r="112" spans="1:3" x14ac:dyDescent="0.15">
      <c r="A112">
        <v>111</v>
      </c>
      <c r="B112" t="s">
        <v>307</v>
      </c>
      <c r="C112">
        <v>137</v>
      </c>
    </row>
    <row r="113" spans="1:3" x14ac:dyDescent="0.15">
      <c r="A113">
        <v>112</v>
      </c>
      <c r="B113" t="s">
        <v>308</v>
      </c>
      <c r="C113">
        <v>129</v>
      </c>
    </row>
    <row r="114" spans="1:3" x14ac:dyDescent="0.15">
      <c r="A114">
        <v>113</v>
      </c>
      <c r="B114" t="s">
        <v>309</v>
      </c>
      <c r="C114">
        <v>124</v>
      </c>
    </row>
    <row r="115" spans="1:3" x14ac:dyDescent="0.15">
      <c r="A115">
        <v>114</v>
      </c>
      <c r="B115" t="s">
        <v>310</v>
      </c>
      <c r="C115">
        <v>184</v>
      </c>
    </row>
    <row r="116" spans="1:3" x14ac:dyDescent="0.15">
      <c r="A116">
        <v>115</v>
      </c>
      <c r="B116" t="s">
        <v>311</v>
      </c>
      <c r="C116">
        <v>281</v>
      </c>
    </row>
    <row r="117" spans="1:3" x14ac:dyDescent="0.15">
      <c r="A117">
        <v>116</v>
      </c>
      <c r="B117" t="s">
        <v>312</v>
      </c>
      <c r="C117">
        <v>169</v>
      </c>
    </row>
    <row r="118" spans="1:3" x14ac:dyDescent="0.15">
      <c r="A118">
        <v>117</v>
      </c>
      <c r="B118" t="s">
        <v>313</v>
      </c>
      <c r="C118">
        <v>173</v>
      </c>
    </row>
    <row r="119" spans="1:3" x14ac:dyDescent="0.15">
      <c r="A119">
        <v>118</v>
      </c>
      <c r="B119" t="s">
        <v>314</v>
      </c>
      <c r="C119">
        <v>421</v>
      </c>
    </row>
    <row r="120" spans="1:3" x14ac:dyDescent="0.15">
      <c r="A120">
        <v>119</v>
      </c>
      <c r="B120" t="s">
        <v>315</v>
      </c>
      <c r="C120">
        <v>180</v>
      </c>
    </row>
    <row r="121" spans="1:3" x14ac:dyDescent="0.15">
      <c r="A121">
        <v>120</v>
      </c>
      <c r="B121" t="s">
        <v>316</v>
      </c>
      <c r="C121">
        <v>344</v>
      </c>
    </row>
    <row r="122" spans="1:3" x14ac:dyDescent="0.15">
      <c r="A122">
        <v>121</v>
      </c>
      <c r="B122" t="s">
        <v>317</v>
      </c>
      <c r="C122">
        <v>342</v>
      </c>
    </row>
    <row r="123" spans="1:3" x14ac:dyDescent="0.15">
      <c r="A123">
        <v>122</v>
      </c>
      <c r="B123" t="s">
        <v>318</v>
      </c>
      <c r="C123">
        <v>294</v>
      </c>
    </row>
    <row r="124" spans="1:3" x14ac:dyDescent="0.15">
      <c r="A124">
        <v>123</v>
      </c>
      <c r="B124" t="s">
        <v>319</v>
      </c>
      <c r="C124">
        <v>371</v>
      </c>
    </row>
    <row r="125" spans="1:3" x14ac:dyDescent="0.15">
      <c r="A125">
        <v>124</v>
      </c>
      <c r="B125" t="s">
        <v>320</v>
      </c>
      <c r="C125">
        <v>287</v>
      </c>
    </row>
    <row r="126" spans="1:3" x14ac:dyDescent="0.15">
      <c r="A126">
        <v>125</v>
      </c>
      <c r="B126" t="s">
        <v>321</v>
      </c>
      <c r="C126">
        <v>167</v>
      </c>
    </row>
    <row r="127" spans="1:3" x14ac:dyDescent="0.15">
      <c r="A127">
        <v>126</v>
      </c>
      <c r="B127" t="s">
        <v>322</v>
      </c>
      <c r="C127">
        <v>283</v>
      </c>
    </row>
    <row r="128" spans="1:3" x14ac:dyDescent="0.15">
      <c r="A128">
        <v>127</v>
      </c>
      <c r="B128" t="s">
        <v>323</v>
      </c>
      <c r="C128">
        <v>246</v>
      </c>
    </row>
    <row r="129" spans="1:3" x14ac:dyDescent="0.15">
      <c r="A129">
        <v>128</v>
      </c>
      <c r="B129" t="s">
        <v>324</v>
      </c>
      <c r="C129">
        <v>122</v>
      </c>
    </row>
    <row r="130" spans="1:3" x14ac:dyDescent="0.15">
      <c r="A130">
        <v>129</v>
      </c>
      <c r="B130" t="s">
        <v>325</v>
      </c>
      <c r="C130">
        <v>187</v>
      </c>
    </row>
    <row r="131" spans="1:3" x14ac:dyDescent="0.15">
      <c r="A131">
        <v>130</v>
      </c>
      <c r="B131" t="s">
        <v>326</v>
      </c>
      <c r="C131">
        <v>299</v>
      </c>
    </row>
    <row r="132" spans="1:3" x14ac:dyDescent="0.15">
      <c r="A132">
        <v>131</v>
      </c>
      <c r="B132" t="s">
        <v>327</v>
      </c>
      <c r="C132">
        <v>230</v>
      </c>
    </row>
    <row r="133" spans="1:3" x14ac:dyDescent="0.15">
      <c r="A133">
        <v>132</v>
      </c>
      <c r="B133" t="s">
        <v>328</v>
      </c>
      <c r="C133">
        <v>94</v>
      </c>
    </row>
    <row r="134" spans="1:3" x14ac:dyDescent="0.15">
      <c r="A134">
        <v>133</v>
      </c>
      <c r="B134" t="s">
        <v>329</v>
      </c>
      <c r="C134">
        <v>330</v>
      </c>
    </row>
    <row r="135" spans="1:3" x14ac:dyDescent="0.15">
      <c r="A135">
        <v>134</v>
      </c>
      <c r="B135" t="s">
        <v>330</v>
      </c>
      <c r="C135">
        <v>288</v>
      </c>
    </row>
    <row r="136" spans="1:3" x14ac:dyDescent="0.15">
      <c r="A136">
        <v>135</v>
      </c>
      <c r="B136" t="s">
        <v>331</v>
      </c>
      <c r="C136">
        <v>375</v>
      </c>
    </row>
    <row r="137" spans="1:3" x14ac:dyDescent="0.15">
      <c r="A137">
        <v>136</v>
      </c>
      <c r="B137" t="s">
        <v>332</v>
      </c>
      <c r="C137">
        <v>295</v>
      </c>
    </row>
    <row r="138" spans="1:3" x14ac:dyDescent="0.15">
      <c r="A138">
        <v>137</v>
      </c>
      <c r="B138" t="s">
        <v>333</v>
      </c>
      <c r="C138">
        <v>181</v>
      </c>
    </row>
    <row r="139" spans="1:3" x14ac:dyDescent="0.15">
      <c r="A139">
        <v>138</v>
      </c>
      <c r="B139" t="s">
        <v>334</v>
      </c>
      <c r="C139">
        <v>425</v>
      </c>
    </row>
    <row r="140" spans="1:3" x14ac:dyDescent="0.15">
      <c r="A140">
        <v>139</v>
      </c>
      <c r="B140" t="s">
        <v>335</v>
      </c>
      <c r="C140">
        <v>174</v>
      </c>
    </row>
    <row r="141" spans="1:3" x14ac:dyDescent="0.15">
      <c r="A141">
        <v>140</v>
      </c>
      <c r="B141" t="s">
        <v>336</v>
      </c>
      <c r="C141">
        <v>328</v>
      </c>
    </row>
    <row r="142" spans="1:3" x14ac:dyDescent="0.15">
      <c r="A142">
        <v>141</v>
      </c>
      <c r="B142" t="s">
        <v>337</v>
      </c>
      <c r="C142">
        <v>92</v>
      </c>
    </row>
    <row r="143" spans="1:3" x14ac:dyDescent="0.15">
      <c r="A143">
        <v>142</v>
      </c>
      <c r="B143" t="s">
        <v>338</v>
      </c>
      <c r="C143">
        <v>170</v>
      </c>
    </row>
    <row r="144" spans="1:3" x14ac:dyDescent="0.15">
      <c r="A144">
        <v>143</v>
      </c>
      <c r="B144" t="s">
        <v>339</v>
      </c>
      <c r="C144">
        <v>301</v>
      </c>
    </row>
    <row r="145" spans="1:3" x14ac:dyDescent="0.15">
      <c r="A145">
        <v>144</v>
      </c>
      <c r="B145" t="s">
        <v>340</v>
      </c>
      <c r="C145">
        <v>185</v>
      </c>
    </row>
    <row r="146" spans="1:3" x14ac:dyDescent="0.15">
      <c r="A146">
        <v>145</v>
      </c>
      <c r="B146" t="s">
        <v>341</v>
      </c>
      <c r="C146">
        <v>136</v>
      </c>
    </row>
    <row r="147" spans="1:3" x14ac:dyDescent="0.15">
      <c r="A147">
        <v>146</v>
      </c>
      <c r="B147" t="s">
        <v>342</v>
      </c>
      <c r="C147">
        <v>306</v>
      </c>
    </row>
    <row r="148" spans="1:3" x14ac:dyDescent="0.15">
      <c r="A148">
        <v>147</v>
      </c>
      <c r="B148" t="s">
        <v>343</v>
      </c>
      <c r="C148">
        <v>151</v>
      </c>
    </row>
    <row r="149" spans="1:3" x14ac:dyDescent="0.15">
      <c r="A149">
        <v>148</v>
      </c>
      <c r="B149" t="s">
        <v>344</v>
      </c>
      <c r="C149">
        <v>87</v>
      </c>
    </row>
    <row r="150" spans="1:3" x14ac:dyDescent="0.15">
      <c r="A150">
        <v>149</v>
      </c>
      <c r="B150" t="s">
        <v>345</v>
      </c>
      <c r="C150">
        <v>323</v>
      </c>
    </row>
    <row r="151" spans="1:3" x14ac:dyDescent="0.15">
      <c r="A151">
        <v>150</v>
      </c>
      <c r="B151" t="s">
        <v>346</v>
      </c>
      <c r="C151">
        <v>147</v>
      </c>
    </row>
    <row r="152" spans="1:3" x14ac:dyDescent="0.15">
      <c r="A152">
        <v>151</v>
      </c>
      <c r="B152" t="s">
        <v>347</v>
      </c>
      <c r="C152">
        <v>412</v>
      </c>
    </row>
    <row r="153" spans="1:3" x14ac:dyDescent="0.15">
      <c r="A153">
        <v>152</v>
      </c>
      <c r="B153" t="s">
        <v>348</v>
      </c>
      <c r="C153">
        <v>140</v>
      </c>
    </row>
    <row r="154" spans="1:3" x14ac:dyDescent="0.15">
      <c r="A154">
        <v>153</v>
      </c>
      <c r="B154" t="s">
        <v>349</v>
      </c>
      <c r="C154">
        <v>262</v>
      </c>
    </row>
    <row r="155" spans="1:3" x14ac:dyDescent="0.15">
      <c r="A155">
        <v>154</v>
      </c>
      <c r="B155" t="s">
        <v>350</v>
      </c>
      <c r="C155">
        <v>354</v>
      </c>
    </row>
    <row r="156" spans="1:3" x14ac:dyDescent="0.15">
      <c r="A156">
        <v>155</v>
      </c>
      <c r="B156" t="s">
        <v>351</v>
      </c>
      <c r="C156">
        <v>269</v>
      </c>
    </row>
    <row r="157" spans="1:3" x14ac:dyDescent="0.15">
      <c r="A157">
        <v>156</v>
      </c>
      <c r="B157" t="s">
        <v>352</v>
      </c>
      <c r="C157">
        <v>321</v>
      </c>
    </row>
    <row r="158" spans="1:3" x14ac:dyDescent="0.15">
      <c r="A158">
        <v>157</v>
      </c>
      <c r="B158" t="s">
        <v>353</v>
      </c>
      <c r="C158">
        <v>85</v>
      </c>
    </row>
    <row r="159" spans="1:3" x14ac:dyDescent="0.15">
      <c r="A159">
        <v>158</v>
      </c>
      <c r="B159" t="s">
        <v>354</v>
      </c>
      <c r="C159">
        <v>217</v>
      </c>
    </row>
    <row r="160" spans="1:3" x14ac:dyDescent="0.15">
      <c r="A160">
        <v>159</v>
      </c>
      <c r="B160" t="s">
        <v>355</v>
      </c>
      <c r="C160">
        <v>308</v>
      </c>
    </row>
    <row r="161" spans="1:3" x14ac:dyDescent="0.15">
      <c r="A161">
        <v>160</v>
      </c>
      <c r="B161" t="s">
        <v>356</v>
      </c>
      <c r="C161">
        <v>200</v>
      </c>
    </row>
    <row r="162" spans="1:3" x14ac:dyDescent="0.15">
      <c r="A162">
        <v>161</v>
      </c>
      <c r="B162" t="s">
        <v>357</v>
      </c>
      <c r="C162">
        <v>198</v>
      </c>
    </row>
    <row r="163" spans="1:3" x14ac:dyDescent="0.15">
      <c r="A163">
        <v>162</v>
      </c>
      <c r="B163" t="s">
        <v>358</v>
      </c>
      <c r="C163">
        <v>260</v>
      </c>
    </row>
    <row r="164" spans="1:3" x14ac:dyDescent="0.15">
      <c r="A164">
        <v>163</v>
      </c>
      <c r="B164" t="s">
        <v>359</v>
      </c>
      <c r="C164">
        <v>219</v>
      </c>
    </row>
    <row r="165" spans="1:3" x14ac:dyDescent="0.15">
      <c r="A165">
        <v>164</v>
      </c>
      <c r="B165" t="s">
        <v>360</v>
      </c>
      <c r="C165">
        <v>83</v>
      </c>
    </row>
    <row r="166" spans="1:3" x14ac:dyDescent="0.15">
      <c r="A166">
        <v>165</v>
      </c>
      <c r="B166" t="s">
        <v>361</v>
      </c>
      <c r="C166">
        <v>271</v>
      </c>
    </row>
    <row r="167" spans="1:3" x14ac:dyDescent="0.15">
      <c r="A167">
        <v>166</v>
      </c>
      <c r="B167" t="s">
        <v>362</v>
      </c>
      <c r="C167">
        <v>359</v>
      </c>
    </row>
    <row r="168" spans="1:3" x14ac:dyDescent="0.15">
      <c r="A168">
        <v>167</v>
      </c>
      <c r="B168" t="s">
        <v>363</v>
      </c>
      <c r="C168">
        <v>264</v>
      </c>
    </row>
    <row r="169" spans="1:3" x14ac:dyDescent="0.15">
      <c r="A169">
        <v>168</v>
      </c>
      <c r="B169" t="s">
        <v>364</v>
      </c>
      <c r="C169">
        <v>352</v>
      </c>
    </row>
    <row r="170" spans="1:3" x14ac:dyDescent="0.15">
      <c r="A170">
        <v>169</v>
      </c>
      <c r="B170" t="s">
        <v>365</v>
      </c>
      <c r="C170">
        <v>384</v>
      </c>
    </row>
    <row r="171" spans="1:3" x14ac:dyDescent="0.15">
      <c r="A171">
        <v>170</v>
      </c>
      <c r="B171" t="s">
        <v>366</v>
      </c>
      <c r="C171">
        <v>142</v>
      </c>
    </row>
    <row r="172" spans="1:3" x14ac:dyDescent="0.15">
      <c r="A172">
        <v>171</v>
      </c>
      <c r="B172" t="s">
        <v>367</v>
      </c>
      <c r="C172">
        <v>393</v>
      </c>
    </row>
    <row r="173" spans="1:3" x14ac:dyDescent="0.15">
      <c r="A173">
        <v>172</v>
      </c>
      <c r="B173" t="s">
        <v>368</v>
      </c>
      <c r="C173">
        <v>149</v>
      </c>
    </row>
    <row r="174" spans="1:3" x14ac:dyDescent="0.15">
      <c r="A174">
        <v>173</v>
      </c>
      <c r="B174" t="s">
        <v>369</v>
      </c>
      <c r="C174">
        <v>81</v>
      </c>
    </row>
    <row r="175" spans="1:3" x14ac:dyDescent="0.15">
      <c r="A175">
        <v>174</v>
      </c>
      <c r="B175" t="s">
        <v>370</v>
      </c>
      <c r="C175">
        <v>221</v>
      </c>
    </row>
    <row r="176" spans="1:3" x14ac:dyDescent="0.15">
      <c r="A176">
        <v>175</v>
      </c>
      <c r="B176" t="s">
        <v>371</v>
      </c>
      <c r="C176">
        <v>138</v>
      </c>
    </row>
    <row r="177" spans="1:3" x14ac:dyDescent="0.15">
      <c r="A177">
        <v>176</v>
      </c>
      <c r="B177" t="s">
        <v>372</v>
      </c>
      <c r="C177">
        <v>196</v>
      </c>
    </row>
    <row r="178" spans="1:3" x14ac:dyDescent="0.15">
      <c r="A178">
        <v>177</v>
      </c>
      <c r="B178" t="s">
        <v>373</v>
      </c>
      <c r="C178">
        <v>191</v>
      </c>
    </row>
    <row r="179" spans="1:3" x14ac:dyDescent="0.15">
      <c r="A179">
        <v>178</v>
      </c>
      <c r="B179" t="s">
        <v>374</v>
      </c>
      <c r="C179">
        <v>183</v>
      </c>
    </row>
    <row r="180" spans="1:3" x14ac:dyDescent="0.15">
      <c r="A180">
        <v>179</v>
      </c>
      <c r="B180" t="s">
        <v>375</v>
      </c>
      <c r="C180">
        <v>226</v>
      </c>
    </row>
    <row r="181" spans="1:3" x14ac:dyDescent="0.15">
      <c r="A181">
        <v>180</v>
      </c>
      <c r="B181" t="s">
        <v>376</v>
      </c>
      <c r="C181">
        <v>98</v>
      </c>
    </row>
    <row r="182" spans="1:3" x14ac:dyDescent="0.15">
      <c r="A182">
        <v>181</v>
      </c>
      <c r="B182" t="s">
        <v>377</v>
      </c>
      <c r="C182">
        <v>172</v>
      </c>
    </row>
    <row r="183" spans="1:3" x14ac:dyDescent="0.15">
      <c r="A183">
        <v>182</v>
      </c>
      <c r="B183" t="s">
        <v>378</v>
      </c>
      <c r="C183">
        <v>398</v>
      </c>
    </row>
    <row r="184" spans="1:3" x14ac:dyDescent="0.15">
      <c r="A184">
        <v>183</v>
      </c>
      <c r="B184" t="s">
        <v>379</v>
      </c>
      <c r="C184">
        <v>179</v>
      </c>
    </row>
    <row r="185" spans="1:3" x14ac:dyDescent="0.15">
      <c r="A185">
        <v>184</v>
      </c>
      <c r="B185" t="s">
        <v>380</v>
      </c>
      <c r="C185">
        <v>379</v>
      </c>
    </row>
    <row r="186" spans="1:3" x14ac:dyDescent="0.15">
      <c r="A186">
        <v>185</v>
      </c>
      <c r="B186" t="s">
        <v>381</v>
      </c>
      <c r="C186">
        <v>377</v>
      </c>
    </row>
    <row r="187" spans="1:3" x14ac:dyDescent="0.15">
      <c r="A187">
        <v>186</v>
      </c>
      <c r="B187" t="s">
        <v>382</v>
      </c>
      <c r="C187">
        <v>293</v>
      </c>
    </row>
    <row r="188" spans="1:3" x14ac:dyDescent="0.15">
      <c r="A188">
        <v>187</v>
      </c>
      <c r="B188" t="s">
        <v>383</v>
      </c>
      <c r="C188">
        <v>370</v>
      </c>
    </row>
    <row r="189" spans="1:3" x14ac:dyDescent="0.15">
      <c r="A189">
        <v>188</v>
      </c>
      <c r="B189" t="s">
        <v>384</v>
      </c>
      <c r="C189">
        <v>286</v>
      </c>
    </row>
    <row r="190" spans="1:3" x14ac:dyDescent="0.15">
      <c r="A190">
        <v>189</v>
      </c>
      <c r="B190" t="s">
        <v>385</v>
      </c>
      <c r="C190">
        <v>96</v>
      </c>
    </row>
    <row r="191" spans="1:3" x14ac:dyDescent="0.15">
      <c r="A191">
        <v>190</v>
      </c>
      <c r="B191" t="s">
        <v>386</v>
      </c>
      <c r="C191">
        <v>228</v>
      </c>
    </row>
    <row r="192" spans="1:3" x14ac:dyDescent="0.15">
      <c r="A192">
        <v>191</v>
      </c>
      <c r="B192" t="s">
        <v>387</v>
      </c>
      <c r="C192">
        <v>297</v>
      </c>
    </row>
    <row r="193" spans="1:3" x14ac:dyDescent="0.15">
      <c r="A193">
        <v>192</v>
      </c>
      <c r="B193" t="s">
        <v>388</v>
      </c>
      <c r="C193">
        <v>189</v>
      </c>
    </row>
    <row r="194" spans="1:3" x14ac:dyDescent="0.15">
      <c r="A194">
        <v>193</v>
      </c>
      <c r="B194" t="s">
        <v>389</v>
      </c>
      <c r="C194">
        <v>186</v>
      </c>
    </row>
    <row r="195" spans="1:3" x14ac:dyDescent="0.15">
      <c r="A195">
        <v>194</v>
      </c>
      <c r="B195" t="s">
        <v>390</v>
      </c>
      <c r="C195">
        <v>298</v>
      </c>
    </row>
    <row r="196" spans="1:3" x14ac:dyDescent="0.15">
      <c r="A196">
        <v>195</v>
      </c>
      <c r="B196" t="s">
        <v>391</v>
      </c>
      <c r="C196">
        <v>231</v>
      </c>
    </row>
    <row r="197" spans="1:3" x14ac:dyDescent="0.15">
      <c r="A197">
        <v>196</v>
      </c>
      <c r="B197" t="s">
        <v>392</v>
      </c>
      <c r="C197">
        <v>95</v>
      </c>
    </row>
    <row r="198" spans="1:3" x14ac:dyDescent="0.15">
      <c r="A198">
        <v>197</v>
      </c>
      <c r="B198" t="s">
        <v>393</v>
      </c>
      <c r="C198">
        <v>331</v>
      </c>
    </row>
    <row r="199" spans="1:3" x14ac:dyDescent="0.15">
      <c r="A199">
        <v>198</v>
      </c>
      <c r="B199" t="s">
        <v>394</v>
      </c>
      <c r="C199">
        <v>235</v>
      </c>
    </row>
    <row r="200" spans="1:3" x14ac:dyDescent="0.15">
      <c r="A200">
        <v>199</v>
      </c>
      <c r="B200" t="s">
        <v>395</v>
      </c>
      <c r="C200">
        <v>338</v>
      </c>
    </row>
    <row r="201" spans="1:3" x14ac:dyDescent="0.15">
      <c r="A201">
        <v>200</v>
      </c>
      <c r="B201" t="s">
        <v>396</v>
      </c>
      <c r="C201">
        <v>242</v>
      </c>
    </row>
    <row r="202" spans="1:3" x14ac:dyDescent="0.15">
      <c r="A202">
        <v>201</v>
      </c>
      <c r="B202" t="s">
        <v>397</v>
      </c>
      <c r="C202">
        <v>112</v>
      </c>
    </row>
    <row r="203" spans="1:3" x14ac:dyDescent="0.15">
      <c r="A203">
        <v>202</v>
      </c>
      <c r="B203" t="s">
        <v>398</v>
      </c>
      <c r="C203">
        <v>404</v>
      </c>
    </row>
    <row r="204" spans="1:3" x14ac:dyDescent="0.15">
      <c r="A204">
        <v>203</v>
      </c>
      <c r="B204" t="s">
        <v>399</v>
      </c>
      <c r="C204">
        <v>105</v>
      </c>
    </row>
    <row r="205" spans="1:3" x14ac:dyDescent="0.15">
      <c r="A205">
        <v>204</v>
      </c>
      <c r="B205" t="s">
        <v>400</v>
      </c>
      <c r="C205">
        <v>329</v>
      </c>
    </row>
    <row r="206" spans="1:3" x14ac:dyDescent="0.15">
      <c r="A206">
        <v>205</v>
      </c>
      <c r="B206" t="s">
        <v>401</v>
      </c>
      <c r="C206">
        <v>93</v>
      </c>
    </row>
    <row r="207" spans="1:3" x14ac:dyDescent="0.15">
      <c r="A207">
        <v>206</v>
      </c>
      <c r="B207" t="s">
        <v>402</v>
      </c>
      <c r="C207">
        <v>101</v>
      </c>
    </row>
    <row r="208" spans="1:3" x14ac:dyDescent="0.15">
      <c r="A208">
        <v>207</v>
      </c>
      <c r="B208" t="s">
        <v>403</v>
      </c>
      <c r="C208">
        <v>300</v>
      </c>
    </row>
    <row r="209" spans="1:3" x14ac:dyDescent="0.15">
      <c r="A209">
        <v>208</v>
      </c>
      <c r="B209" t="s">
        <v>404</v>
      </c>
      <c r="C209">
        <v>116</v>
      </c>
    </row>
    <row r="210" spans="1:3" x14ac:dyDescent="0.15">
      <c r="A210">
        <v>209</v>
      </c>
      <c r="B210" t="s">
        <v>405</v>
      </c>
      <c r="C210">
        <v>201</v>
      </c>
    </row>
    <row r="211" spans="1:3" x14ac:dyDescent="0.15">
      <c r="A211">
        <v>210</v>
      </c>
      <c r="B211" t="s">
        <v>406</v>
      </c>
      <c r="C211">
        <v>305</v>
      </c>
    </row>
    <row r="212" spans="1:3" x14ac:dyDescent="0.15">
      <c r="A212">
        <v>211</v>
      </c>
      <c r="B212" t="s">
        <v>407</v>
      </c>
      <c r="C212">
        <v>216</v>
      </c>
    </row>
    <row r="213" spans="1:3" x14ac:dyDescent="0.15">
      <c r="A213">
        <v>212</v>
      </c>
      <c r="B213" t="s">
        <v>408</v>
      </c>
      <c r="C213">
        <v>88</v>
      </c>
    </row>
    <row r="214" spans="1:3" x14ac:dyDescent="0.15">
      <c r="A214">
        <v>213</v>
      </c>
      <c r="B214" t="s">
        <v>409</v>
      </c>
      <c r="C214">
        <v>324</v>
      </c>
    </row>
    <row r="215" spans="1:3" x14ac:dyDescent="0.15">
      <c r="A215">
        <v>214</v>
      </c>
      <c r="B215" t="s">
        <v>410</v>
      </c>
      <c r="C215">
        <v>212</v>
      </c>
    </row>
    <row r="216" spans="1:3" x14ac:dyDescent="0.15">
      <c r="A216">
        <v>215</v>
      </c>
      <c r="B216" t="s">
        <v>411</v>
      </c>
      <c r="C216">
        <v>429</v>
      </c>
    </row>
    <row r="217" spans="1:3" x14ac:dyDescent="0.15">
      <c r="A217">
        <v>216</v>
      </c>
      <c r="B217" t="s">
        <v>412</v>
      </c>
      <c r="C217">
        <v>205</v>
      </c>
    </row>
    <row r="218" spans="1:3" x14ac:dyDescent="0.15">
      <c r="A218">
        <v>217</v>
      </c>
      <c r="B218" t="s">
        <v>413</v>
      </c>
      <c r="C218">
        <v>311</v>
      </c>
    </row>
    <row r="219" spans="1:3" x14ac:dyDescent="0.15">
      <c r="A219">
        <v>218</v>
      </c>
      <c r="B219" t="s">
        <v>414</v>
      </c>
      <c r="C219">
        <v>387</v>
      </c>
    </row>
    <row r="220" spans="1:3" x14ac:dyDescent="0.15">
      <c r="A220">
        <v>219</v>
      </c>
      <c r="B220" t="s">
        <v>415</v>
      </c>
      <c r="C220">
        <v>318</v>
      </c>
    </row>
    <row r="221" spans="1:3" x14ac:dyDescent="0.15">
      <c r="A221">
        <v>220</v>
      </c>
      <c r="B221" t="s">
        <v>416</v>
      </c>
      <c r="C221">
        <v>322</v>
      </c>
    </row>
    <row r="222" spans="1:3" x14ac:dyDescent="0.15">
      <c r="A222">
        <v>221</v>
      </c>
      <c r="B222" t="s">
        <v>417</v>
      </c>
      <c r="C222">
        <v>86</v>
      </c>
    </row>
    <row r="223" spans="1:3" x14ac:dyDescent="0.15">
      <c r="A223">
        <v>222</v>
      </c>
      <c r="B223" t="s">
        <v>418</v>
      </c>
      <c r="C223">
        <v>218</v>
      </c>
    </row>
    <row r="224" spans="1:3" x14ac:dyDescent="0.15">
      <c r="A224">
        <v>223</v>
      </c>
      <c r="B224" t="s">
        <v>419</v>
      </c>
      <c r="C224">
        <v>307</v>
      </c>
    </row>
    <row r="225" spans="1:3" x14ac:dyDescent="0.15">
      <c r="A225">
        <v>224</v>
      </c>
      <c r="B225" t="s">
        <v>420</v>
      </c>
      <c r="C225">
        <v>199</v>
      </c>
    </row>
    <row r="226" spans="1:3" x14ac:dyDescent="0.15">
      <c r="A226">
        <v>225</v>
      </c>
      <c r="B226" t="s">
        <v>421</v>
      </c>
      <c r="C226">
        <v>197</v>
      </c>
    </row>
    <row r="227" spans="1:3" x14ac:dyDescent="0.15">
      <c r="A227">
        <v>226</v>
      </c>
      <c r="B227" t="s">
        <v>422</v>
      </c>
      <c r="C227">
        <v>309</v>
      </c>
    </row>
    <row r="228" spans="1:3" x14ac:dyDescent="0.15">
      <c r="A228">
        <v>227</v>
      </c>
      <c r="B228" t="s">
        <v>423</v>
      </c>
      <c r="C228">
        <v>220</v>
      </c>
    </row>
    <row r="229" spans="1:3" x14ac:dyDescent="0.15">
      <c r="A229">
        <v>228</v>
      </c>
      <c r="B229" t="s">
        <v>424</v>
      </c>
      <c r="C229">
        <v>84</v>
      </c>
    </row>
    <row r="230" spans="1:3" x14ac:dyDescent="0.15">
      <c r="A230">
        <v>229</v>
      </c>
      <c r="B230" t="s">
        <v>425</v>
      </c>
      <c r="C230">
        <v>320</v>
      </c>
    </row>
    <row r="231" spans="1:3" x14ac:dyDescent="0.15">
      <c r="A231">
        <v>230</v>
      </c>
      <c r="B231" t="s">
        <v>426</v>
      </c>
      <c r="C231">
        <v>392</v>
      </c>
    </row>
    <row r="232" spans="1:3" x14ac:dyDescent="0.15">
      <c r="A232">
        <v>231</v>
      </c>
      <c r="B232" t="s">
        <v>427</v>
      </c>
      <c r="C232">
        <v>313</v>
      </c>
    </row>
    <row r="233" spans="1:3" x14ac:dyDescent="0.15">
      <c r="A233">
        <v>232</v>
      </c>
      <c r="B233" t="s">
        <v>428</v>
      </c>
      <c r="C233">
        <v>385</v>
      </c>
    </row>
    <row r="234" spans="1:3" x14ac:dyDescent="0.15">
      <c r="A234">
        <v>233</v>
      </c>
      <c r="B234" t="s">
        <v>429</v>
      </c>
      <c r="C234">
        <v>383</v>
      </c>
    </row>
    <row r="235" spans="1:3" x14ac:dyDescent="0.15">
      <c r="A235">
        <v>234</v>
      </c>
      <c r="B235" t="s">
        <v>430</v>
      </c>
      <c r="C235">
        <v>207</v>
      </c>
    </row>
    <row r="236" spans="1:3" x14ac:dyDescent="0.15">
      <c r="A236">
        <v>235</v>
      </c>
      <c r="B236" t="s">
        <v>431</v>
      </c>
      <c r="C236">
        <v>394</v>
      </c>
    </row>
    <row r="237" spans="1:3" x14ac:dyDescent="0.15">
      <c r="A237">
        <v>236</v>
      </c>
      <c r="B237" t="s">
        <v>432</v>
      </c>
      <c r="C237">
        <v>214</v>
      </c>
    </row>
    <row r="238" spans="1:3" x14ac:dyDescent="0.15">
      <c r="A238">
        <v>237</v>
      </c>
      <c r="B238" t="s">
        <v>433</v>
      </c>
      <c r="C238">
        <v>82</v>
      </c>
    </row>
    <row r="239" spans="1:3" x14ac:dyDescent="0.15">
      <c r="A239">
        <v>238</v>
      </c>
      <c r="B239" t="s">
        <v>434</v>
      </c>
      <c r="C239">
        <v>222</v>
      </c>
    </row>
    <row r="240" spans="1:3" x14ac:dyDescent="0.15">
      <c r="A240">
        <v>239</v>
      </c>
      <c r="B240" t="s">
        <v>435</v>
      </c>
      <c r="C240">
        <v>203</v>
      </c>
    </row>
    <row r="241" spans="1:3" x14ac:dyDescent="0.15">
      <c r="A241">
        <v>240</v>
      </c>
      <c r="B241" t="s">
        <v>436</v>
      </c>
      <c r="C241">
        <v>195</v>
      </c>
    </row>
    <row r="242" spans="1:3" x14ac:dyDescent="0.15">
      <c r="A242">
        <v>241</v>
      </c>
      <c r="B242" t="s">
        <v>437</v>
      </c>
      <c r="C242">
        <v>190</v>
      </c>
    </row>
    <row r="243" spans="1:3" x14ac:dyDescent="0.15">
      <c r="A243">
        <v>242</v>
      </c>
      <c r="B243" t="s">
        <v>438</v>
      </c>
      <c r="C243">
        <v>114</v>
      </c>
    </row>
    <row r="244" spans="1:3" x14ac:dyDescent="0.15">
      <c r="A244">
        <v>243</v>
      </c>
      <c r="B244" t="s">
        <v>439</v>
      </c>
      <c r="C244">
        <v>227</v>
      </c>
    </row>
    <row r="245" spans="1:3" x14ac:dyDescent="0.15">
      <c r="A245">
        <v>244</v>
      </c>
      <c r="B245" t="s">
        <v>440</v>
      </c>
      <c r="C245">
        <v>99</v>
      </c>
    </row>
    <row r="246" spans="1:3" x14ac:dyDescent="0.15">
      <c r="A246">
        <v>245</v>
      </c>
      <c r="B246" t="s">
        <v>441</v>
      </c>
      <c r="C246">
        <v>103</v>
      </c>
    </row>
    <row r="247" spans="1:3" x14ac:dyDescent="0.15">
      <c r="A247">
        <v>246</v>
      </c>
      <c r="B247" t="s">
        <v>442</v>
      </c>
      <c r="C247">
        <v>399</v>
      </c>
    </row>
    <row r="248" spans="1:3" x14ac:dyDescent="0.15">
      <c r="A248">
        <v>247</v>
      </c>
      <c r="B248" t="s">
        <v>443</v>
      </c>
      <c r="C248">
        <v>110</v>
      </c>
    </row>
    <row r="249" spans="1:3" x14ac:dyDescent="0.15">
      <c r="A249">
        <v>248</v>
      </c>
      <c r="B249" t="s">
        <v>444</v>
      </c>
      <c r="C249">
        <v>378</v>
      </c>
    </row>
    <row r="250" spans="1:3" x14ac:dyDescent="0.15">
      <c r="A250">
        <v>249</v>
      </c>
      <c r="B250" t="s">
        <v>445</v>
      </c>
      <c r="C250">
        <v>340</v>
      </c>
    </row>
    <row r="251" spans="1:3" x14ac:dyDescent="0.15">
      <c r="A251">
        <v>250</v>
      </c>
      <c r="B251" t="s">
        <v>446</v>
      </c>
      <c r="C251">
        <v>240</v>
      </c>
    </row>
    <row r="252" spans="1:3" x14ac:dyDescent="0.15">
      <c r="A252">
        <v>251</v>
      </c>
      <c r="B252" t="s">
        <v>447</v>
      </c>
      <c r="C252">
        <v>333</v>
      </c>
    </row>
    <row r="253" spans="1:3" x14ac:dyDescent="0.15">
      <c r="A253">
        <v>252</v>
      </c>
      <c r="B253" t="s">
        <v>448</v>
      </c>
      <c r="C253">
        <v>233</v>
      </c>
    </row>
    <row r="254" spans="1:3" x14ac:dyDescent="0.15">
      <c r="A254">
        <v>253</v>
      </c>
      <c r="B254" t="s">
        <v>449</v>
      </c>
      <c r="C254">
        <v>97</v>
      </c>
    </row>
    <row r="255" spans="1:3" x14ac:dyDescent="0.15">
      <c r="A255">
        <v>254</v>
      </c>
      <c r="B255" t="s">
        <v>450</v>
      </c>
      <c r="C255">
        <v>229</v>
      </c>
    </row>
    <row r="256" spans="1:3" x14ac:dyDescent="0.15">
      <c r="A256">
        <v>255</v>
      </c>
      <c r="B256" t="s">
        <v>451</v>
      </c>
      <c r="C256">
        <v>244</v>
      </c>
    </row>
    <row r="257" spans="1:3" x14ac:dyDescent="0.15">
      <c r="A257">
        <v>256</v>
      </c>
      <c r="B257" t="s">
        <v>452</v>
      </c>
      <c r="C257">
        <v>188</v>
      </c>
    </row>
    <row r="258" spans="1:3" x14ac:dyDescent="0.15">
      <c r="A258">
        <v>257</v>
      </c>
      <c r="B258" t="s">
        <v>453</v>
      </c>
      <c r="C258">
        <v>437</v>
      </c>
    </row>
    <row r="259" spans="1:3" x14ac:dyDescent="0.15">
      <c r="A259">
        <v>258</v>
      </c>
      <c r="B259" t="s">
        <v>1006</v>
      </c>
      <c r="C259">
        <v>435</v>
      </c>
    </row>
    <row r="260" spans="1:3" x14ac:dyDescent="0.15">
      <c r="A260">
        <v>259</v>
      </c>
      <c r="B260" t="s">
        <v>1007</v>
      </c>
      <c r="C260">
        <v>439</v>
      </c>
    </row>
    <row r="261" spans="1:3" x14ac:dyDescent="0.15">
      <c r="A261">
        <v>260</v>
      </c>
      <c r="B261" t="s">
        <v>1008</v>
      </c>
      <c r="C261">
        <v>433</v>
      </c>
    </row>
  </sheetData>
  <phoneticPr fontId="1"/>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61"/>
  <sheetViews>
    <sheetView topLeftCell="A55" workbookViewId="0">
      <selection activeCell="I20" sqref="I20"/>
    </sheetView>
  </sheetViews>
  <sheetFormatPr defaultRowHeight="13.5" x14ac:dyDescent="0.15"/>
  <cols>
    <col min="1" max="1" width="4.5" bestFit="1" customWidth="1"/>
  </cols>
  <sheetData>
    <row r="1" spans="1:7" x14ac:dyDescent="0.15">
      <c r="A1" s="109" t="s">
        <v>196</v>
      </c>
      <c r="B1" s="110" t="s">
        <v>454</v>
      </c>
      <c r="C1" s="110" t="s">
        <v>455</v>
      </c>
      <c r="D1" s="111" t="s">
        <v>456</v>
      </c>
      <c r="E1" s="109" t="s">
        <v>457</v>
      </c>
      <c r="F1" s="109" t="s">
        <v>458</v>
      </c>
      <c r="G1" s="109" t="s">
        <v>459</v>
      </c>
    </row>
    <row r="2" spans="1:7" x14ac:dyDescent="0.15">
      <c r="A2" s="109">
        <v>1</v>
      </c>
      <c r="B2" s="110">
        <f>SUM(D2:G2)+A2</f>
        <v>511</v>
      </c>
      <c r="C2" s="110">
        <f>MOD(B2,441)</f>
        <v>70</v>
      </c>
      <c r="D2" s="111">
        <v>118</v>
      </c>
      <c r="E2" s="109">
        <v>131</v>
      </c>
      <c r="F2" s="109">
        <v>260</v>
      </c>
      <c r="G2" s="109">
        <f>A2</f>
        <v>1</v>
      </c>
    </row>
    <row r="3" spans="1:7" x14ac:dyDescent="0.15">
      <c r="A3" s="109">
        <v>2</v>
      </c>
      <c r="B3" s="110">
        <f t="shared" ref="B3:B66" si="0">SUM(D3:G3)+A3</f>
        <v>644</v>
      </c>
      <c r="C3" s="110">
        <f t="shared" ref="C3:C66" si="1">MOD(B3,441)</f>
        <v>203</v>
      </c>
      <c r="D3" s="111">
        <f>IF(D2+79&gt;260,D2-181,D2+79)</f>
        <v>197</v>
      </c>
      <c r="E3" s="109">
        <v>132</v>
      </c>
      <c r="F3" s="109">
        <v>259</v>
      </c>
      <c r="G3" s="109">
        <f>IF(G2+53&gt;260,G2-207,G2+53)</f>
        <v>54</v>
      </c>
    </row>
    <row r="4" spans="1:7" x14ac:dyDescent="0.15">
      <c r="A4" s="109">
        <v>3</v>
      </c>
      <c r="B4" s="110">
        <f t="shared" si="0"/>
        <v>517</v>
      </c>
      <c r="C4" s="110">
        <f t="shared" si="1"/>
        <v>76</v>
      </c>
      <c r="D4" s="111">
        <f t="shared" ref="D4:D67" si="2">IF(D3+79&gt;260,D3-181,D3+79)</f>
        <v>16</v>
      </c>
      <c r="E4" s="109">
        <v>133</v>
      </c>
      <c r="F4" s="109">
        <v>258</v>
      </c>
      <c r="G4" s="109">
        <f t="shared" ref="G4:G27" si="3">IF(G3+53&gt;260,G3-207,G3+53)</f>
        <v>107</v>
      </c>
    </row>
    <row r="5" spans="1:7" x14ac:dyDescent="0.15">
      <c r="A5" s="109">
        <v>4</v>
      </c>
      <c r="B5" s="110">
        <f t="shared" si="0"/>
        <v>650</v>
      </c>
      <c r="C5" s="110">
        <f t="shared" si="1"/>
        <v>209</v>
      </c>
      <c r="D5" s="111">
        <f t="shared" si="2"/>
        <v>95</v>
      </c>
      <c r="E5" s="109">
        <v>134</v>
      </c>
      <c r="F5" s="109">
        <v>257</v>
      </c>
      <c r="G5" s="109">
        <f t="shared" si="3"/>
        <v>160</v>
      </c>
    </row>
    <row r="6" spans="1:7" x14ac:dyDescent="0.15">
      <c r="A6" s="109">
        <v>5</v>
      </c>
      <c r="B6" s="110">
        <f t="shared" si="0"/>
        <v>783</v>
      </c>
      <c r="C6" s="110">
        <f t="shared" si="1"/>
        <v>342</v>
      </c>
      <c r="D6" s="111">
        <f t="shared" si="2"/>
        <v>174</v>
      </c>
      <c r="E6" s="109">
        <v>135</v>
      </c>
      <c r="F6" s="109">
        <v>256</v>
      </c>
      <c r="G6" s="109">
        <f t="shared" si="3"/>
        <v>213</v>
      </c>
    </row>
    <row r="7" spans="1:7" x14ac:dyDescent="0.15">
      <c r="A7" s="109">
        <v>6</v>
      </c>
      <c r="B7" s="110">
        <f t="shared" si="0"/>
        <v>656</v>
      </c>
      <c r="C7" s="110">
        <f t="shared" si="1"/>
        <v>215</v>
      </c>
      <c r="D7" s="111">
        <f t="shared" si="2"/>
        <v>253</v>
      </c>
      <c r="E7" s="109">
        <v>136</v>
      </c>
      <c r="F7" s="109">
        <v>255</v>
      </c>
      <c r="G7" s="109">
        <f t="shared" si="3"/>
        <v>6</v>
      </c>
    </row>
    <row r="8" spans="1:7" x14ac:dyDescent="0.15">
      <c r="A8" s="109">
        <v>7</v>
      </c>
      <c r="B8" s="110">
        <f t="shared" si="0"/>
        <v>529</v>
      </c>
      <c r="C8" s="110">
        <f t="shared" si="1"/>
        <v>88</v>
      </c>
      <c r="D8" s="111">
        <f t="shared" si="2"/>
        <v>72</v>
      </c>
      <c r="E8" s="109">
        <v>137</v>
      </c>
      <c r="F8" s="109">
        <v>254</v>
      </c>
      <c r="G8" s="109">
        <f t="shared" si="3"/>
        <v>59</v>
      </c>
    </row>
    <row r="9" spans="1:7" x14ac:dyDescent="0.15">
      <c r="A9" s="109">
        <v>8</v>
      </c>
      <c r="B9" s="110">
        <f t="shared" si="0"/>
        <v>662</v>
      </c>
      <c r="C9" s="110">
        <f t="shared" si="1"/>
        <v>221</v>
      </c>
      <c r="D9" s="111">
        <f t="shared" si="2"/>
        <v>151</v>
      </c>
      <c r="E9" s="109">
        <v>138</v>
      </c>
      <c r="F9" s="109">
        <v>253</v>
      </c>
      <c r="G9" s="109">
        <f t="shared" si="3"/>
        <v>112</v>
      </c>
    </row>
    <row r="10" spans="1:7" x14ac:dyDescent="0.15">
      <c r="A10" s="109">
        <v>9</v>
      </c>
      <c r="B10" s="110">
        <f t="shared" si="0"/>
        <v>795</v>
      </c>
      <c r="C10" s="110">
        <f t="shared" si="1"/>
        <v>354</v>
      </c>
      <c r="D10" s="111">
        <f t="shared" si="2"/>
        <v>230</v>
      </c>
      <c r="E10" s="109">
        <v>139</v>
      </c>
      <c r="F10" s="109">
        <v>252</v>
      </c>
      <c r="G10" s="109">
        <f t="shared" si="3"/>
        <v>165</v>
      </c>
    </row>
    <row r="11" spans="1:7" x14ac:dyDescent="0.15">
      <c r="A11" s="109">
        <v>10</v>
      </c>
      <c r="B11" s="110">
        <f t="shared" si="0"/>
        <v>668</v>
      </c>
      <c r="C11" s="110">
        <f t="shared" si="1"/>
        <v>227</v>
      </c>
      <c r="D11" s="111">
        <f t="shared" si="2"/>
        <v>49</v>
      </c>
      <c r="E11" s="109">
        <v>140</v>
      </c>
      <c r="F11" s="109">
        <v>251</v>
      </c>
      <c r="G11" s="109">
        <f t="shared" si="3"/>
        <v>218</v>
      </c>
    </row>
    <row r="12" spans="1:7" x14ac:dyDescent="0.15">
      <c r="A12" s="109">
        <v>11</v>
      </c>
      <c r="B12" s="110">
        <f t="shared" si="0"/>
        <v>541</v>
      </c>
      <c r="C12" s="110">
        <f t="shared" si="1"/>
        <v>100</v>
      </c>
      <c r="D12" s="111">
        <f t="shared" si="2"/>
        <v>128</v>
      </c>
      <c r="E12" s="109">
        <v>141</v>
      </c>
      <c r="F12" s="109">
        <v>250</v>
      </c>
      <c r="G12" s="109">
        <f t="shared" si="3"/>
        <v>11</v>
      </c>
    </row>
    <row r="13" spans="1:7" x14ac:dyDescent="0.15">
      <c r="A13" s="109">
        <v>12</v>
      </c>
      <c r="B13" s="110">
        <f t="shared" si="0"/>
        <v>674</v>
      </c>
      <c r="C13" s="110">
        <f t="shared" si="1"/>
        <v>233</v>
      </c>
      <c r="D13" s="111">
        <f t="shared" si="2"/>
        <v>207</v>
      </c>
      <c r="E13" s="109">
        <v>142</v>
      </c>
      <c r="F13" s="109">
        <v>249</v>
      </c>
      <c r="G13" s="109">
        <f t="shared" si="3"/>
        <v>64</v>
      </c>
    </row>
    <row r="14" spans="1:7" x14ac:dyDescent="0.15">
      <c r="A14" s="109">
        <v>13</v>
      </c>
      <c r="B14" s="110">
        <f t="shared" si="0"/>
        <v>547</v>
      </c>
      <c r="C14" s="110">
        <f t="shared" si="1"/>
        <v>106</v>
      </c>
      <c r="D14" s="111">
        <f t="shared" si="2"/>
        <v>26</v>
      </c>
      <c r="E14" s="109">
        <v>143</v>
      </c>
      <c r="F14" s="109">
        <v>248</v>
      </c>
      <c r="G14" s="109">
        <f t="shared" si="3"/>
        <v>117</v>
      </c>
    </row>
    <row r="15" spans="1:7" x14ac:dyDescent="0.15">
      <c r="A15" s="109">
        <v>14</v>
      </c>
      <c r="B15" s="110">
        <f t="shared" si="0"/>
        <v>524</v>
      </c>
      <c r="C15" s="110">
        <f t="shared" si="1"/>
        <v>83</v>
      </c>
      <c r="D15" s="111">
        <f t="shared" si="2"/>
        <v>105</v>
      </c>
      <c r="E15" s="109">
        <v>144</v>
      </c>
      <c r="F15" s="109">
        <v>247</v>
      </c>
      <c r="G15" s="109">
        <f>A15</f>
        <v>14</v>
      </c>
    </row>
    <row r="16" spans="1:7" x14ac:dyDescent="0.15">
      <c r="A16" s="109">
        <v>15</v>
      </c>
      <c r="B16" s="110">
        <f t="shared" si="0"/>
        <v>657</v>
      </c>
      <c r="C16" s="110">
        <f t="shared" si="1"/>
        <v>216</v>
      </c>
      <c r="D16" s="111">
        <f t="shared" si="2"/>
        <v>184</v>
      </c>
      <c r="E16" s="109">
        <v>145</v>
      </c>
      <c r="F16" s="109">
        <v>246</v>
      </c>
      <c r="G16" s="109">
        <f>IF(G15+53&gt;260,G15-207,G15+53)</f>
        <v>67</v>
      </c>
    </row>
    <row r="17" spans="1:7" x14ac:dyDescent="0.15">
      <c r="A17" s="109">
        <v>16</v>
      </c>
      <c r="B17" s="110">
        <f t="shared" si="0"/>
        <v>530</v>
      </c>
      <c r="C17" s="110">
        <f t="shared" si="1"/>
        <v>89</v>
      </c>
      <c r="D17" s="111">
        <f t="shared" si="2"/>
        <v>3</v>
      </c>
      <c r="E17" s="109">
        <v>146</v>
      </c>
      <c r="F17" s="109">
        <v>245</v>
      </c>
      <c r="G17" s="109">
        <f t="shared" si="3"/>
        <v>120</v>
      </c>
    </row>
    <row r="18" spans="1:7" x14ac:dyDescent="0.15">
      <c r="A18" s="109">
        <v>17</v>
      </c>
      <c r="B18" s="110">
        <f t="shared" si="0"/>
        <v>663</v>
      </c>
      <c r="C18" s="110">
        <f t="shared" si="1"/>
        <v>222</v>
      </c>
      <c r="D18" s="111">
        <f t="shared" si="2"/>
        <v>82</v>
      </c>
      <c r="E18" s="109">
        <v>147</v>
      </c>
      <c r="F18" s="109">
        <v>244</v>
      </c>
      <c r="G18" s="109">
        <f t="shared" si="3"/>
        <v>173</v>
      </c>
    </row>
    <row r="19" spans="1:7" x14ac:dyDescent="0.15">
      <c r="A19" s="109">
        <v>18</v>
      </c>
      <c r="B19" s="110">
        <f t="shared" si="0"/>
        <v>796</v>
      </c>
      <c r="C19" s="110">
        <f t="shared" si="1"/>
        <v>355</v>
      </c>
      <c r="D19" s="111">
        <f t="shared" si="2"/>
        <v>161</v>
      </c>
      <c r="E19" s="109">
        <v>148</v>
      </c>
      <c r="F19" s="109">
        <v>243</v>
      </c>
      <c r="G19" s="109">
        <f t="shared" si="3"/>
        <v>226</v>
      </c>
    </row>
    <row r="20" spans="1:7" x14ac:dyDescent="0.15">
      <c r="A20" s="109">
        <v>19</v>
      </c>
      <c r="B20" s="110">
        <f t="shared" si="0"/>
        <v>669</v>
      </c>
      <c r="C20" s="110">
        <f t="shared" si="1"/>
        <v>228</v>
      </c>
      <c r="D20" s="111">
        <f t="shared" si="2"/>
        <v>240</v>
      </c>
      <c r="E20" s="109">
        <v>149</v>
      </c>
      <c r="F20" s="109">
        <v>242</v>
      </c>
      <c r="G20" s="109">
        <f t="shared" si="3"/>
        <v>19</v>
      </c>
    </row>
    <row r="21" spans="1:7" x14ac:dyDescent="0.15">
      <c r="A21" s="109">
        <v>20</v>
      </c>
      <c r="B21" s="110">
        <f t="shared" si="0"/>
        <v>542</v>
      </c>
      <c r="C21" s="110">
        <f t="shared" si="1"/>
        <v>101</v>
      </c>
      <c r="D21" s="111">
        <f t="shared" si="2"/>
        <v>59</v>
      </c>
      <c r="E21" s="109">
        <v>150</v>
      </c>
      <c r="F21" s="109">
        <v>241</v>
      </c>
      <c r="G21" s="109">
        <f t="shared" si="3"/>
        <v>72</v>
      </c>
    </row>
    <row r="22" spans="1:7" x14ac:dyDescent="0.15">
      <c r="A22" s="109">
        <v>21</v>
      </c>
      <c r="B22" s="110">
        <f t="shared" si="0"/>
        <v>675</v>
      </c>
      <c r="C22" s="110">
        <f t="shared" si="1"/>
        <v>234</v>
      </c>
      <c r="D22" s="111">
        <f t="shared" si="2"/>
        <v>138</v>
      </c>
      <c r="E22" s="109">
        <v>151</v>
      </c>
      <c r="F22" s="109">
        <v>240</v>
      </c>
      <c r="G22" s="109">
        <f t="shared" si="3"/>
        <v>125</v>
      </c>
    </row>
    <row r="23" spans="1:7" x14ac:dyDescent="0.15">
      <c r="A23" s="109">
        <v>22</v>
      </c>
      <c r="B23" s="110">
        <f t="shared" si="0"/>
        <v>808</v>
      </c>
      <c r="C23" s="110">
        <f t="shared" si="1"/>
        <v>367</v>
      </c>
      <c r="D23" s="111">
        <f t="shared" si="2"/>
        <v>217</v>
      </c>
      <c r="E23" s="109">
        <v>152</v>
      </c>
      <c r="F23" s="109">
        <v>239</v>
      </c>
      <c r="G23" s="109">
        <f t="shared" si="3"/>
        <v>178</v>
      </c>
    </row>
    <row r="24" spans="1:7" x14ac:dyDescent="0.15">
      <c r="A24" s="109">
        <v>23</v>
      </c>
      <c r="B24" s="110">
        <f t="shared" si="0"/>
        <v>681</v>
      </c>
      <c r="C24" s="110">
        <f t="shared" si="1"/>
        <v>240</v>
      </c>
      <c r="D24" s="111">
        <f t="shared" si="2"/>
        <v>36</v>
      </c>
      <c r="E24" s="109">
        <v>153</v>
      </c>
      <c r="F24" s="109">
        <v>238</v>
      </c>
      <c r="G24" s="109">
        <f t="shared" si="3"/>
        <v>231</v>
      </c>
    </row>
    <row r="25" spans="1:7" x14ac:dyDescent="0.15">
      <c r="A25" s="109">
        <v>24</v>
      </c>
      <c r="B25" s="110">
        <f t="shared" si="0"/>
        <v>554</v>
      </c>
      <c r="C25" s="110">
        <f t="shared" si="1"/>
        <v>113</v>
      </c>
      <c r="D25" s="111">
        <f t="shared" si="2"/>
        <v>115</v>
      </c>
      <c r="E25" s="109">
        <v>154</v>
      </c>
      <c r="F25" s="109">
        <v>237</v>
      </c>
      <c r="G25" s="109">
        <f t="shared" si="3"/>
        <v>24</v>
      </c>
    </row>
    <row r="26" spans="1:7" x14ac:dyDescent="0.15">
      <c r="A26" s="109">
        <v>25</v>
      </c>
      <c r="B26" s="110">
        <f t="shared" si="0"/>
        <v>687</v>
      </c>
      <c r="C26" s="110">
        <f t="shared" si="1"/>
        <v>246</v>
      </c>
      <c r="D26" s="111">
        <f t="shared" si="2"/>
        <v>194</v>
      </c>
      <c r="E26" s="109">
        <v>155</v>
      </c>
      <c r="F26" s="109">
        <v>236</v>
      </c>
      <c r="G26" s="109">
        <f t="shared" si="3"/>
        <v>77</v>
      </c>
    </row>
    <row r="27" spans="1:7" x14ac:dyDescent="0.15">
      <c r="A27" s="109">
        <v>26</v>
      </c>
      <c r="B27" s="110">
        <f t="shared" si="0"/>
        <v>560</v>
      </c>
      <c r="C27" s="110">
        <f t="shared" si="1"/>
        <v>119</v>
      </c>
      <c r="D27" s="111">
        <f t="shared" si="2"/>
        <v>13</v>
      </c>
      <c r="E27" s="109">
        <v>156</v>
      </c>
      <c r="F27" s="109">
        <v>235</v>
      </c>
      <c r="G27" s="109">
        <f t="shared" si="3"/>
        <v>130</v>
      </c>
    </row>
    <row r="28" spans="1:7" x14ac:dyDescent="0.15">
      <c r="A28" s="109">
        <v>27</v>
      </c>
      <c r="B28" s="110">
        <f t="shared" si="0"/>
        <v>537</v>
      </c>
      <c r="C28" s="110">
        <f t="shared" si="1"/>
        <v>96</v>
      </c>
      <c r="D28" s="111">
        <f t="shared" si="2"/>
        <v>92</v>
      </c>
      <c r="E28" s="109">
        <v>157</v>
      </c>
      <c r="F28" s="109">
        <v>234</v>
      </c>
      <c r="G28" s="109">
        <f>A28</f>
        <v>27</v>
      </c>
    </row>
    <row r="29" spans="1:7" x14ac:dyDescent="0.15">
      <c r="A29" s="109">
        <v>28</v>
      </c>
      <c r="B29" s="110">
        <f t="shared" si="0"/>
        <v>670</v>
      </c>
      <c r="C29" s="110">
        <f t="shared" si="1"/>
        <v>229</v>
      </c>
      <c r="D29" s="111">
        <f t="shared" si="2"/>
        <v>171</v>
      </c>
      <c r="E29" s="109">
        <v>158</v>
      </c>
      <c r="F29" s="109">
        <v>233</v>
      </c>
      <c r="G29" s="109">
        <f>IF(G28+53&gt;260,G28-207,G28+53)</f>
        <v>80</v>
      </c>
    </row>
    <row r="30" spans="1:7" x14ac:dyDescent="0.15">
      <c r="A30" s="109">
        <v>29</v>
      </c>
      <c r="B30" s="110">
        <f t="shared" si="0"/>
        <v>803</v>
      </c>
      <c r="C30" s="110">
        <f t="shared" si="1"/>
        <v>362</v>
      </c>
      <c r="D30" s="111">
        <f t="shared" si="2"/>
        <v>250</v>
      </c>
      <c r="E30" s="109">
        <v>159</v>
      </c>
      <c r="F30" s="109">
        <v>232</v>
      </c>
      <c r="G30" s="109">
        <f t="shared" ref="G30:G40" si="4">IF(G29+53&gt;260,G29-207,G29+53)</f>
        <v>133</v>
      </c>
    </row>
    <row r="31" spans="1:7" x14ac:dyDescent="0.15">
      <c r="A31" s="109">
        <v>30</v>
      </c>
      <c r="B31" s="110">
        <f t="shared" si="0"/>
        <v>676</v>
      </c>
      <c r="C31" s="110">
        <f t="shared" si="1"/>
        <v>235</v>
      </c>
      <c r="D31" s="111">
        <f t="shared" si="2"/>
        <v>69</v>
      </c>
      <c r="E31" s="109">
        <v>160</v>
      </c>
      <c r="F31" s="109">
        <v>231</v>
      </c>
      <c r="G31" s="109">
        <f t="shared" si="4"/>
        <v>186</v>
      </c>
    </row>
    <row r="32" spans="1:7" x14ac:dyDescent="0.15">
      <c r="A32" s="109">
        <v>31</v>
      </c>
      <c r="B32" s="110">
        <f t="shared" si="0"/>
        <v>809</v>
      </c>
      <c r="C32" s="110">
        <f t="shared" si="1"/>
        <v>368</v>
      </c>
      <c r="D32" s="111">
        <f t="shared" si="2"/>
        <v>148</v>
      </c>
      <c r="E32" s="109">
        <v>161</v>
      </c>
      <c r="F32" s="109">
        <v>230</v>
      </c>
      <c r="G32" s="109">
        <f t="shared" si="4"/>
        <v>239</v>
      </c>
    </row>
    <row r="33" spans="1:7" x14ac:dyDescent="0.15">
      <c r="A33" s="109">
        <v>32</v>
      </c>
      <c r="B33" s="110">
        <f t="shared" si="0"/>
        <v>682</v>
      </c>
      <c r="C33" s="110">
        <f t="shared" si="1"/>
        <v>241</v>
      </c>
      <c r="D33" s="111">
        <f t="shared" si="2"/>
        <v>227</v>
      </c>
      <c r="E33" s="109">
        <v>162</v>
      </c>
      <c r="F33" s="109">
        <v>229</v>
      </c>
      <c r="G33" s="109">
        <f t="shared" si="4"/>
        <v>32</v>
      </c>
    </row>
    <row r="34" spans="1:7" x14ac:dyDescent="0.15">
      <c r="A34" s="109">
        <v>33</v>
      </c>
      <c r="B34" s="110">
        <f t="shared" si="0"/>
        <v>555</v>
      </c>
      <c r="C34" s="110">
        <f t="shared" si="1"/>
        <v>114</v>
      </c>
      <c r="D34" s="111">
        <f t="shared" si="2"/>
        <v>46</v>
      </c>
      <c r="E34" s="109">
        <v>163</v>
      </c>
      <c r="F34" s="109">
        <v>228</v>
      </c>
      <c r="G34" s="109">
        <f t="shared" si="4"/>
        <v>85</v>
      </c>
    </row>
    <row r="35" spans="1:7" x14ac:dyDescent="0.15">
      <c r="A35" s="109">
        <v>34</v>
      </c>
      <c r="B35" s="110">
        <f t="shared" si="0"/>
        <v>688</v>
      </c>
      <c r="C35" s="110">
        <f t="shared" si="1"/>
        <v>247</v>
      </c>
      <c r="D35" s="111">
        <f t="shared" si="2"/>
        <v>125</v>
      </c>
      <c r="E35" s="109">
        <v>164</v>
      </c>
      <c r="F35" s="109">
        <v>227</v>
      </c>
      <c r="G35" s="109">
        <f t="shared" si="4"/>
        <v>138</v>
      </c>
    </row>
    <row r="36" spans="1:7" x14ac:dyDescent="0.15">
      <c r="A36" s="109">
        <v>35</v>
      </c>
      <c r="B36" s="110">
        <f t="shared" si="0"/>
        <v>821</v>
      </c>
      <c r="C36" s="110">
        <f t="shared" si="1"/>
        <v>380</v>
      </c>
      <c r="D36" s="111">
        <f t="shared" si="2"/>
        <v>204</v>
      </c>
      <c r="E36" s="109">
        <v>165</v>
      </c>
      <c r="F36" s="109">
        <v>226</v>
      </c>
      <c r="G36" s="109">
        <f t="shared" si="4"/>
        <v>191</v>
      </c>
    </row>
    <row r="37" spans="1:7" x14ac:dyDescent="0.15">
      <c r="A37" s="109">
        <v>36</v>
      </c>
      <c r="B37" s="110">
        <f t="shared" si="0"/>
        <v>694</v>
      </c>
      <c r="C37" s="110">
        <f t="shared" si="1"/>
        <v>253</v>
      </c>
      <c r="D37" s="111">
        <f t="shared" si="2"/>
        <v>23</v>
      </c>
      <c r="E37" s="109">
        <v>166</v>
      </c>
      <c r="F37" s="109">
        <v>225</v>
      </c>
      <c r="G37" s="109">
        <f t="shared" si="4"/>
        <v>244</v>
      </c>
    </row>
    <row r="38" spans="1:7" x14ac:dyDescent="0.15">
      <c r="A38" s="109">
        <v>37</v>
      </c>
      <c r="B38" s="110">
        <f t="shared" si="0"/>
        <v>567</v>
      </c>
      <c r="C38" s="110">
        <f t="shared" si="1"/>
        <v>126</v>
      </c>
      <c r="D38" s="111">
        <f t="shared" si="2"/>
        <v>102</v>
      </c>
      <c r="E38" s="109">
        <v>167</v>
      </c>
      <c r="F38" s="109">
        <v>224</v>
      </c>
      <c r="G38" s="109">
        <f t="shared" si="4"/>
        <v>37</v>
      </c>
    </row>
    <row r="39" spans="1:7" x14ac:dyDescent="0.15">
      <c r="A39" s="109">
        <v>38</v>
      </c>
      <c r="B39" s="110">
        <f t="shared" si="0"/>
        <v>700</v>
      </c>
      <c r="C39" s="110">
        <f t="shared" si="1"/>
        <v>259</v>
      </c>
      <c r="D39" s="111">
        <f t="shared" si="2"/>
        <v>181</v>
      </c>
      <c r="E39" s="109">
        <v>168</v>
      </c>
      <c r="F39" s="109">
        <v>223</v>
      </c>
      <c r="G39" s="109">
        <f t="shared" si="4"/>
        <v>90</v>
      </c>
    </row>
    <row r="40" spans="1:7" x14ac:dyDescent="0.15">
      <c r="A40" s="109">
        <v>39</v>
      </c>
      <c r="B40" s="110">
        <f t="shared" si="0"/>
        <v>833</v>
      </c>
      <c r="C40" s="110">
        <f t="shared" si="1"/>
        <v>392</v>
      </c>
      <c r="D40" s="111">
        <f t="shared" si="2"/>
        <v>260</v>
      </c>
      <c r="E40" s="109">
        <v>169</v>
      </c>
      <c r="F40" s="109">
        <v>222</v>
      </c>
      <c r="G40" s="109">
        <f t="shared" si="4"/>
        <v>143</v>
      </c>
    </row>
    <row r="41" spans="1:7" x14ac:dyDescent="0.15">
      <c r="A41" s="109">
        <v>40</v>
      </c>
      <c r="B41" s="110">
        <f t="shared" si="0"/>
        <v>550</v>
      </c>
      <c r="C41" s="110">
        <f t="shared" si="1"/>
        <v>109</v>
      </c>
      <c r="D41" s="111">
        <f t="shared" si="2"/>
        <v>79</v>
      </c>
      <c r="E41" s="109">
        <v>170</v>
      </c>
      <c r="F41" s="109">
        <v>221</v>
      </c>
      <c r="G41" s="109">
        <f>A41</f>
        <v>40</v>
      </c>
    </row>
    <row r="42" spans="1:7" x14ac:dyDescent="0.15">
      <c r="A42" s="109">
        <v>41</v>
      </c>
      <c r="B42" s="110">
        <f t="shared" si="0"/>
        <v>683</v>
      </c>
      <c r="C42" s="110">
        <f t="shared" si="1"/>
        <v>242</v>
      </c>
      <c r="D42" s="111">
        <f t="shared" si="2"/>
        <v>158</v>
      </c>
      <c r="E42" s="109">
        <v>171</v>
      </c>
      <c r="F42" s="109">
        <v>220</v>
      </c>
      <c r="G42" s="109">
        <f>IF(G41+53&gt;260,G41-207,G41+53)</f>
        <v>93</v>
      </c>
    </row>
    <row r="43" spans="1:7" x14ac:dyDescent="0.15">
      <c r="A43" s="109">
        <v>42</v>
      </c>
      <c r="B43" s="110">
        <f t="shared" si="0"/>
        <v>816</v>
      </c>
      <c r="C43" s="110">
        <f t="shared" si="1"/>
        <v>375</v>
      </c>
      <c r="D43" s="111">
        <f t="shared" si="2"/>
        <v>237</v>
      </c>
      <c r="E43" s="109">
        <v>172</v>
      </c>
      <c r="F43" s="109">
        <v>219</v>
      </c>
      <c r="G43" s="109">
        <f t="shared" ref="G43:G53" si="5">IF(G42+53&gt;260,G42-207,G42+53)</f>
        <v>146</v>
      </c>
    </row>
    <row r="44" spans="1:7" x14ac:dyDescent="0.15">
      <c r="A44" s="109">
        <v>43</v>
      </c>
      <c r="B44" s="110">
        <f t="shared" si="0"/>
        <v>689</v>
      </c>
      <c r="C44" s="110">
        <f t="shared" si="1"/>
        <v>248</v>
      </c>
      <c r="D44" s="111">
        <f t="shared" si="2"/>
        <v>56</v>
      </c>
      <c r="E44" s="109">
        <v>173</v>
      </c>
      <c r="F44" s="109">
        <v>218</v>
      </c>
      <c r="G44" s="109">
        <f t="shared" si="5"/>
        <v>199</v>
      </c>
    </row>
    <row r="45" spans="1:7" x14ac:dyDescent="0.15">
      <c r="A45" s="109">
        <v>44</v>
      </c>
      <c r="B45" s="110">
        <f t="shared" si="0"/>
        <v>822</v>
      </c>
      <c r="C45" s="110">
        <f t="shared" si="1"/>
        <v>381</v>
      </c>
      <c r="D45" s="111">
        <f t="shared" si="2"/>
        <v>135</v>
      </c>
      <c r="E45" s="109">
        <v>174</v>
      </c>
      <c r="F45" s="109">
        <v>217</v>
      </c>
      <c r="G45" s="109">
        <f t="shared" si="5"/>
        <v>252</v>
      </c>
    </row>
    <row r="46" spans="1:7" x14ac:dyDescent="0.15">
      <c r="A46" s="109">
        <v>45</v>
      </c>
      <c r="B46" s="110">
        <f t="shared" si="0"/>
        <v>695</v>
      </c>
      <c r="C46" s="110">
        <f t="shared" si="1"/>
        <v>254</v>
      </c>
      <c r="D46" s="111">
        <f t="shared" si="2"/>
        <v>214</v>
      </c>
      <c r="E46" s="109">
        <v>175</v>
      </c>
      <c r="F46" s="109">
        <v>216</v>
      </c>
      <c r="G46" s="109">
        <f t="shared" si="5"/>
        <v>45</v>
      </c>
    </row>
    <row r="47" spans="1:7" x14ac:dyDescent="0.15">
      <c r="A47" s="109">
        <v>46</v>
      </c>
      <c r="B47" s="110">
        <f t="shared" si="0"/>
        <v>568</v>
      </c>
      <c r="C47" s="110">
        <f t="shared" si="1"/>
        <v>127</v>
      </c>
      <c r="D47" s="111">
        <f t="shared" si="2"/>
        <v>33</v>
      </c>
      <c r="E47" s="109">
        <v>176</v>
      </c>
      <c r="F47" s="109">
        <v>215</v>
      </c>
      <c r="G47" s="109">
        <f t="shared" si="5"/>
        <v>98</v>
      </c>
    </row>
    <row r="48" spans="1:7" x14ac:dyDescent="0.15">
      <c r="A48" s="109">
        <v>47</v>
      </c>
      <c r="B48" s="110">
        <f t="shared" si="0"/>
        <v>701</v>
      </c>
      <c r="C48" s="110">
        <f t="shared" si="1"/>
        <v>260</v>
      </c>
      <c r="D48" s="111">
        <f t="shared" si="2"/>
        <v>112</v>
      </c>
      <c r="E48" s="109">
        <v>177</v>
      </c>
      <c r="F48" s="109">
        <v>214</v>
      </c>
      <c r="G48" s="109">
        <f t="shared" si="5"/>
        <v>151</v>
      </c>
    </row>
    <row r="49" spans="1:7" x14ac:dyDescent="0.15">
      <c r="A49" s="109">
        <v>48</v>
      </c>
      <c r="B49" s="110">
        <f t="shared" si="0"/>
        <v>834</v>
      </c>
      <c r="C49" s="110">
        <f t="shared" si="1"/>
        <v>393</v>
      </c>
      <c r="D49" s="111">
        <f t="shared" si="2"/>
        <v>191</v>
      </c>
      <c r="E49" s="109">
        <v>178</v>
      </c>
      <c r="F49" s="109">
        <v>213</v>
      </c>
      <c r="G49" s="109">
        <f t="shared" si="5"/>
        <v>204</v>
      </c>
    </row>
    <row r="50" spans="1:7" x14ac:dyDescent="0.15">
      <c r="A50" s="109">
        <v>49</v>
      </c>
      <c r="B50" s="110">
        <f t="shared" si="0"/>
        <v>707</v>
      </c>
      <c r="C50" s="110">
        <f t="shared" si="1"/>
        <v>266</v>
      </c>
      <c r="D50" s="111">
        <f t="shared" si="2"/>
        <v>10</v>
      </c>
      <c r="E50" s="109">
        <v>179</v>
      </c>
      <c r="F50" s="109">
        <v>212</v>
      </c>
      <c r="G50" s="109">
        <f t="shared" si="5"/>
        <v>257</v>
      </c>
    </row>
    <row r="51" spans="1:7" x14ac:dyDescent="0.15">
      <c r="A51" s="109">
        <v>50</v>
      </c>
      <c r="B51" s="110">
        <f t="shared" si="0"/>
        <v>580</v>
      </c>
      <c r="C51" s="110">
        <f t="shared" si="1"/>
        <v>139</v>
      </c>
      <c r="D51" s="111">
        <f t="shared" si="2"/>
        <v>89</v>
      </c>
      <c r="E51" s="109">
        <v>180</v>
      </c>
      <c r="F51" s="109">
        <v>211</v>
      </c>
      <c r="G51" s="109">
        <f t="shared" si="5"/>
        <v>50</v>
      </c>
    </row>
    <row r="52" spans="1:7" x14ac:dyDescent="0.15">
      <c r="A52" s="109">
        <v>51</v>
      </c>
      <c r="B52" s="110">
        <f t="shared" si="0"/>
        <v>713</v>
      </c>
      <c r="C52" s="110">
        <f t="shared" si="1"/>
        <v>272</v>
      </c>
      <c r="D52" s="111">
        <f t="shared" si="2"/>
        <v>168</v>
      </c>
      <c r="E52" s="109">
        <v>181</v>
      </c>
      <c r="F52" s="109">
        <v>210</v>
      </c>
      <c r="G52" s="109">
        <f t="shared" si="5"/>
        <v>103</v>
      </c>
    </row>
    <row r="53" spans="1:7" x14ac:dyDescent="0.15">
      <c r="A53" s="109">
        <v>52</v>
      </c>
      <c r="B53" s="110">
        <f t="shared" si="0"/>
        <v>846</v>
      </c>
      <c r="C53" s="110">
        <f t="shared" si="1"/>
        <v>405</v>
      </c>
      <c r="D53" s="111">
        <f t="shared" si="2"/>
        <v>247</v>
      </c>
      <c r="E53" s="109">
        <v>182</v>
      </c>
      <c r="F53" s="109">
        <v>209</v>
      </c>
      <c r="G53" s="109">
        <f t="shared" si="5"/>
        <v>156</v>
      </c>
    </row>
    <row r="54" spans="1:7" x14ac:dyDescent="0.15">
      <c r="A54" s="109">
        <v>53</v>
      </c>
      <c r="B54" s="110">
        <f t="shared" si="0"/>
        <v>563</v>
      </c>
      <c r="C54" s="110">
        <f t="shared" si="1"/>
        <v>122</v>
      </c>
      <c r="D54" s="111">
        <f t="shared" si="2"/>
        <v>66</v>
      </c>
      <c r="E54" s="109">
        <v>183</v>
      </c>
      <c r="F54" s="109">
        <v>208</v>
      </c>
      <c r="G54" s="109">
        <f>A54</f>
        <v>53</v>
      </c>
    </row>
    <row r="55" spans="1:7" x14ac:dyDescent="0.15">
      <c r="A55" s="109">
        <v>54</v>
      </c>
      <c r="B55" s="110">
        <f t="shared" si="0"/>
        <v>696</v>
      </c>
      <c r="C55" s="110">
        <f t="shared" si="1"/>
        <v>255</v>
      </c>
      <c r="D55" s="111">
        <f t="shared" si="2"/>
        <v>145</v>
      </c>
      <c r="E55" s="109">
        <v>184</v>
      </c>
      <c r="F55" s="109">
        <v>207</v>
      </c>
      <c r="G55" s="109">
        <f>IF(G54+53&gt;260,G54-207,G54+53)</f>
        <v>106</v>
      </c>
    </row>
    <row r="56" spans="1:7" x14ac:dyDescent="0.15">
      <c r="A56" s="109">
        <v>55</v>
      </c>
      <c r="B56" s="110">
        <f t="shared" si="0"/>
        <v>829</v>
      </c>
      <c r="C56" s="110">
        <f t="shared" si="1"/>
        <v>388</v>
      </c>
      <c r="D56" s="111">
        <f t="shared" si="2"/>
        <v>224</v>
      </c>
      <c r="E56" s="109">
        <v>185</v>
      </c>
      <c r="F56" s="109">
        <v>206</v>
      </c>
      <c r="G56" s="109">
        <f t="shared" ref="G56:G66" si="6">IF(G55+53&gt;260,G55-207,G55+53)</f>
        <v>159</v>
      </c>
    </row>
    <row r="57" spans="1:7" x14ac:dyDescent="0.15">
      <c r="A57" s="109">
        <v>56</v>
      </c>
      <c r="B57" s="110">
        <f t="shared" si="0"/>
        <v>702</v>
      </c>
      <c r="C57" s="110">
        <f t="shared" si="1"/>
        <v>261</v>
      </c>
      <c r="D57" s="111">
        <f t="shared" si="2"/>
        <v>43</v>
      </c>
      <c r="E57" s="109">
        <v>186</v>
      </c>
      <c r="F57" s="109">
        <v>205</v>
      </c>
      <c r="G57" s="109">
        <f t="shared" si="6"/>
        <v>212</v>
      </c>
    </row>
    <row r="58" spans="1:7" x14ac:dyDescent="0.15">
      <c r="A58" s="109">
        <v>57</v>
      </c>
      <c r="B58" s="110">
        <f t="shared" si="0"/>
        <v>575</v>
      </c>
      <c r="C58" s="110">
        <f t="shared" si="1"/>
        <v>134</v>
      </c>
      <c r="D58" s="111">
        <f t="shared" si="2"/>
        <v>122</v>
      </c>
      <c r="E58" s="109">
        <v>187</v>
      </c>
      <c r="F58" s="109">
        <v>204</v>
      </c>
      <c r="G58" s="109">
        <f t="shared" si="6"/>
        <v>5</v>
      </c>
    </row>
    <row r="59" spans="1:7" x14ac:dyDescent="0.15">
      <c r="A59" s="109">
        <v>58</v>
      </c>
      <c r="B59" s="110">
        <f t="shared" si="0"/>
        <v>708</v>
      </c>
      <c r="C59" s="110">
        <f t="shared" si="1"/>
        <v>267</v>
      </c>
      <c r="D59" s="111">
        <f t="shared" si="2"/>
        <v>201</v>
      </c>
      <c r="E59" s="109">
        <v>188</v>
      </c>
      <c r="F59" s="109">
        <v>203</v>
      </c>
      <c r="G59" s="109">
        <f t="shared" si="6"/>
        <v>58</v>
      </c>
    </row>
    <row r="60" spans="1:7" x14ac:dyDescent="0.15">
      <c r="A60" s="109">
        <v>59</v>
      </c>
      <c r="B60" s="110">
        <f t="shared" si="0"/>
        <v>581</v>
      </c>
      <c r="C60" s="110">
        <f t="shared" si="1"/>
        <v>140</v>
      </c>
      <c r="D60" s="111">
        <f t="shared" si="2"/>
        <v>20</v>
      </c>
      <c r="E60" s="109">
        <v>189</v>
      </c>
      <c r="F60" s="109">
        <v>202</v>
      </c>
      <c r="G60" s="109">
        <f t="shared" si="6"/>
        <v>111</v>
      </c>
    </row>
    <row r="61" spans="1:7" x14ac:dyDescent="0.15">
      <c r="A61" s="109">
        <v>60</v>
      </c>
      <c r="B61" s="110">
        <f t="shared" si="0"/>
        <v>714</v>
      </c>
      <c r="C61" s="110">
        <f t="shared" si="1"/>
        <v>273</v>
      </c>
      <c r="D61" s="111">
        <f t="shared" si="2"/>
        <v>99</v>
      </c>
      <c r="E61" s="109">
        <v>190</v>
      </c>
      <c r="F61" s="109">
        <v>201</v>
      </c>
      <c r="G61" s="109">
        <f t="shared" si="6"/>
        <v>164</v>
      </c>
    </row>
    <row r="62" spans="1:7" x14ac:dyDescent="0.15">
      <c r="A62" s="109">
        <v>61</v>
      </c>
      <c r="B62" s="110">
        <f t="shared" si="0"/>
        <v>847</v>
      </c>
      <c r="C62" s="110">
        <f t="shared" si="1"/>
        <v>406</v>
      </c>
      <c r="D62" s="111">
        <f t="shared" si="2"/>
        <v>178</v>
      </c>
      <c r="E62" s="109">
        <v>191</v>
      </c>
      <c r="F62" s="109">
        <v>200</v>
      </c>
      <c r="G62" s="109">
        <f t="shared" si="6"/>
        <v>217</v>
      </c>
    </row>
    <row r="63" spans="1:7" x14ac:dyDescent="0.15">
      <c r="A63" s="109">
        <v>62</v>
      </c>
      <c r="B63" s="110">
        <f t="shared" si="0"/>
        <v>720</v>
      </c>
      <c r="C63" s="110">
        <f t="shared" si="1"/>
        <v>279</v>
      </c>
      <c r="D63" s="111">
        <f t="shared" si="2"/>
        <v>257</v>
      </c>
      <c r="E63" s="109">
        <v>192</v>
      </c>
      <c r="F63" s="109">
        <v>199</v>
      </c>
      <c r="G63" s="109">
        <f t="shared" si="6"/>
        <v>10</v>
      </c>
    </row>
    <row r="64" spans="1:7" x14ac:dyDescent="0.15">
      <c r="A64" s="109">
        <v>63</v>
      </c>
      <c r="B64" s="110">
        <f t="shared" si="0"/>
        <v>593</v>
      </c>
      <c r="C64" s="110">
        <f t="shared" si="1"/>
        <v>152</v>
      </c>
      <c r="D64" s="111">
        <f t="shared" si="2"/>
        <v>76</v>
      </c>
      <c r="E64" s="109">
        <v>193</v>
      </c>
      <c r="F64" s="109">
        <v>198</v>
      </c>
      <c r="G64" s="109">
        <f t="shared" si="6"/>
        <v>63</v>
      </c>
    </row>
    <row r="65" spans="1:7" x14ac:dyDescent="0.15">
      <c r="A65" s="109">
        <v>64</v>
      </c>
      <c r="B65" s="110">
        <f t="shared" si="0"/>
        <v>726</v>
      </c>
      <c r="C65" s="110">
        <f t="shared" si="1"/>
        <v>285</v>
      </c>
      <c r="D65" s="111">
        <f t="shared" si="2"/>
        <v>155</v>
      </c>
      <c r="E65" s="109">
        <v>194</v>
      </c>
      <c r="F65" s="109">
        <v>197</v>
      </c>
      <c r="G65" s="109">
        <f t="shared" si="6"/>
        <v>116</v>
      </c>
    </row>
    <row r="66" spans="1:7" x14ac:dyDescent="0.15">
      <c r="A66" s="109">
        <v>65</v>
      </c>
      <c r="B66" s="110">
        <f t="shared" si="0"/>
        <v>859</v>
      </c>
      <c r="C66" s="110">
        <f t="shared" si="1"/>
        <v>418</v>
      </c>
      <c r="D66" s="111">
        <f t="shared" si="2"/>
        <v>234</v>
      </c>
      <c r="E66" s="109">
        <v>195</v>
      </c>
      <c r="F66" s="109">
        <v>196</v>
      </c>
      <c r="G66" s="109">
        <f t="shared" si="6"/>
        <v>169</v>
      </c>
    </row>
    <row r="67" spans="1:7" x14ac:dyDescent="0.15">
      <c r="A67" s="109">
        <v>66</v>
      </c>
      <c r="B67" s="110">
        <f t="shared" ref="B67:B130" si="7">SUM(D67:G67)+A67</f>
        <v>576</v>
      </c>
      <c r="C67" s="110">
        <f t="shared" ref="C67:C130" si="8">MOD(B67,441)</f>
        <v>135</v>
      </c>
      <c r="D67" s="111">
        <f t="shared" si="2"/>
        <v>53</v>
      </c>
      <c r="E67" s="109">
        <v>196</v>
      </c>
      <c r="F67" s="109">
        <v>195</v>
      </c>
      <c r="G67" s="109">
        <f>A67</f>
        <v>66</v>
      </c>
    </row>
    <row r="68" spans="1:7" x14ac:dyDescent="0.15">
      <c r="A68" s="109">
        <v>67</v>
      </c>
      <c r="B68" s="110">
        <f t="shared" si="7"/>
        <v>709</v>
      </c>
      <c r="C68" s="110">
        <f t="shared" si="8"/>
        <v>268</v>
      </c>
      <c r="D68" s="111">
        <f t="shared" ref="D68:D131" si="9">IF(D67+79&gt;260,D67-181,D67+79)</f>
        <v>132</v>
      </c>
      <c r="E68" s="109">
        <v>197</v>
      </c>
      <c r="F68" s="109">
        <v>194</v>
      </c>
      <c r="G68" s="109">
        <f>IF(G67+53&gt;260,G67-207,G67+53)</f>
        <v>119</v>
      </c>
    </row>
    <row r="69" spans="1:7" x14ac:dyDescent="0.15">
      <c r="A69" s="109">
        <v>68</v>
      </c>
      <c r="B69" s="110">
        <f t="shared" si="7"/>
        <v>842</v>
      </c>
      <c r="C69" s="110">
        <f t="shared" si="8"/>
        <v>401</v>
      </c>
      <c r="D69" s="111">
        <f t="shared" si="9"/>
        <v>211</v>
      </c>
      <c r="E69" s="109">
        <v>198</v>
      </c>
      <c r="F69" s="109">
        <v>193</v>
      </c>
      <c r="G69" s="109">
        <f t="shared" ref="G69:G79" si="10">IF(G68+53&gt;260,G68-207,G68+53)</f>
        <v>172</v>
      </c>
    </row>
    <row r="70" spans="1:7" x14ac:dyDescent="0.15">
      <c r="A70" s="109">
        <v>69</v>
      </c>
      <c r="B70" s="110">
        <f t="shared" si="7"/>
        <v>715</v>
      </c>
      <c r="C70" s="110">
        <f t="shared" si="8"/>
        <v>274</v>
      </c>
      <c r="D70" s="111">
        <f t="shared" si="9"/>
        <v>30</v>
      </c>
      <c r="E70" s="109">
        <v>199</v>
      </c>
      <c r="F70" s="109">
        <v>192</v>
      </c>
      <c r="G70" s="109">
        <f t="shared" si="10"/>
        <v>225</v>
      </c>
    </row>
    <row r="71" spans="1:7" x14ac:dyDescent="0.15">
      <c r="A71" s="109">
        <v>70</v>
      </c>
      <c r="B71" s="110">
        <f t="shared" si="7"/>
        <v>588</v>
      </c>
      <c r="C71" s="110">
        <f t="shared" si="8"/>
        <v>147</v>
      </c>
      <c r="D71" s="111">
        <f t="shared" si="9"/>
        <v>109</v>
      </c>
      <c r="E71" s="109">
        <v>200</v>
      </c>
      <c r="F71" s="109">
        <v>191</v>
      </c>
      <c r="G71" s="109">
        <f t="shared" si="10"/>
        <v>18</v>
      </c>
    </row>
    <row r="72" spans="1:7" x14ac:dyDescent="0.15">
      <c r="A72" s="109">
        <v>71</v>
      </c>
      <c r="B72" s="110">
        <f t="shared" si="7"/>
        <v>721</v>
      </c>
      <c r="C72" s="110">
        <f t="shared" si="8"/>
        <v>280</v>
      </c>
      <c r="D72" s="111">
        <f t="shared" si="9"/>
        <v>188</v>
      </c>
      <c r="E72" s="109">
        <v>201</v>
      </c>
      <c r="F72" s="109">
        <v>190</v>
      </c>
      <c r="G72" s="109">
        <f t="shared" si="10"/>
        <v>71</v>
      </c>
    </row>
    <row r="73" spans="1:7" x14ac:dyDescent="0.15">
      <c r="A73" s="109">
        <v>72</v>
      </c>
      <c r="B73" s="110">
        <f t="shared" si="7"/>
        <v>594</v>
      </c>
      <c r="C73" s="110">
        <f t="shared" si="8"/>
        <v>153</v>
      </c>
      <c r="D73" s="111">
        <f t="shared" si="9"/>
        <v>7</v>
      </c>
      <c r="E73" s="109">
        <v>202</v>
      </c>
      <c r="F73" s="109">
        <v>189</v>
      </c>
      <c r="G73" s="109">
        <f t="shared" si="10"/>
        <v>124</v>
      </c>
    </row>
    <row r="74" spans="1:7" x14ac:dyDescent="0.15">
      <c r="A74" s="109">
        <v>73</v>
      </c>
      <c r="B74" s="110">
        <f t="shared" si="7"/>
        <v>727</v>
      </c>
      <c r="C74" s="110">
        <f t="shared" si="8"/>
        <v>286</v>
      </c>
      <c r="D74" s="111">
        <f t="shared" si="9"/>
        <v>86</v>
      </c>
      <c r="E74" s="109">
        <v>203</v>
      </c>
      <c r="F74" s="109">
        <v>188</v>
      </c>
      <c r="G74" s="109">
        <f t="shared" si="10"/>
        <v>177</v>
      </c>
    </row>
    <row r="75" spans="1:7" x14ac:dyDescent="0.15">
      <c r="A75" s="109">
        <v>74</v>
      </c>
      <c r="B75" s="110">
        <f t="shared" si="7"/>
        <v>860</v>
      </c>
      <c r="C75" s="110">
        <f t="shared" si="8"/>
        <v>419</v>
      </c>
      <c r="D75" s="111">
        <f t="shared" si="9"/>
        <v>165</v>
      </c>
      <c r="E75" s="109">
        <v>204</v>
      </c>
      <c r="F75" s="109">
        <v>187</v>
      </c>
      <c r="G75" s="109">
        <f t="shared" si="10"/>
        <v>230</v>
      </c>
    </row>
    <row r="76" spans="1:7" x14ac:dyDescent="0.15">
      <c r="A76" s="109">
        <v>75</v>
      </c>
      <c r="B76" s="110">
        <f t="shared" si="7"/>
        <v>733</v>
      </c>
      <c r="C76" s="110">
        <f t="shared" si="8"/>
        <v>292</v>
      </c>
      <c r="D76" s="111">
        <f t="shared" si="9"/>
        <v>244</v>
      </c>
      <c r="E76" s="109">
        <v>205</v>
      </c>
      <c r="F76" s="109">
        <v>186</v>
      </c>
      <c r="G76" s="109">
        <f t="shared" si="10"/>
        <v>23</v>
      </c>
    </row>
    <row r="77" spans="1:7" x14ac:dyDescent="0.15">
      <c r="A77" s="109">
        <v>76</v>
      </c>
      <c r="B77" s="110">
        <f t="shared" si="7"/>
        <v>606</v>
      </c>
      <c r="C77" s="110">
        <f t="shared" si="8"/>
        <v>165</v>
      </c>
      <c r="D77" s="111">
        <f t="shared" si="9"/>
        <v>63</v>
      </c>
      <c r="E77" s="109">
        <v>206</v>
      </c>
      <c r="F77" s="109">
        <v>185</v>
      </c>
      <c r="G77" s="109">
        <f t="shared" si="10"/>
        <v>76</v>
      </c>
    </row>
    <row r="78" spans="1:7" x14ac:dyDescent="0.15">
      <c r="A78" s="109">
        <v>77</v>
      </c>
      <c r="B78" s="110">
        <f t="shared" si="7"/>
        <v>739</v>
      </c>
      <c r="C78" s="110">
        <f t="shared" si="8"/>
        <v>298</v>
      </c>
      <c r="D78" s="111">
        <f t="shared" si="9"/>
        <v>142</v>
      </c>
      <c r="E78" s="109">
        <v>207</v>
      </c>
      <c r="F78" s="109">
        <v>184</v>
      </c>
      <c r="G78" s="109">
        <f t="shared" si="10"/>
        <v>129</v>
      </c>
    </row>
    <row r="79" spans="1:7" x14ac:dyDescent="0.15">
      <c r="A79" s="109">
        <v>78</v>
      </c>
      <c r="B79" s="110">
        <f t="shared" si="7"/>
        <v>872</v>
      </c>
      <c r="C79" s="110">
        <f t="shared" si="8"/>
        <v>431</v>
      </c>
      <c r="D79" s="111">
        <f t="shared" si="9"/>
        <v>221</v>
      </c>
      <c r="E79" s="109">
        <v>208</v>
      </c>
      <c r="F79" s="109">
        <v>183</v>
      </c>
      <c r="G79" s="109">
        <f t="shared" si="10"/>
        <v>182</v>
      </c>
    </row>
    <row r="80" spans="1:7" x14ac:dyDescent="0.15">
      <c r="A80" s="109">
        <v>79</v>
      </c>
      <c r="B80" s="110">
        <f t="shared" si="7"/>
        <v>589</v>
      </c>
      <c r="C80" s="110">
        <f t="shared" si="8"/>
        <v>148</v>
      </c>
      <c r="D80" s="111">
        <f t="shared" si="9"/>
        <v>40</v>
      </c>
      <c r="E80" s="109">
        <v>209</v>
      </c>
      <c r="F80" s="109">
        <v>182</v>
      </c>
      <c r="G80" s="109">
        <f>A80</f>
        <v>79</v>
      </c>
    </row>
    <row r="81" spans="1:7" x14ac:dyDescent="0.15">
      <c r="A81" s="109">
        <v>80</v>
      </c>
      <c r="B81" s="110">
        <f t="shared" si="7"/>
        <v>722</v>
      </c>
      <c r="C81" s="110">
        <f t="shared" si="8"/>
        <v>281</v>
      </c>
      <c r="D81" s="111">
        <f t="shared" si="9"/>
        <v>119</v>
      </c>
      <c r="E81" s="109">
        <v>210</v>
      </c>
      <c r="F81" s="109">
        <v>181</v>
      </c>
      <c r="G81" s="109">
        <f>IF(G80+53&gt;260,G80-207,G80+53)</f>
        <v>132</v>
      </c>
    </row>
    <row r="82" spans="1:7" x14ac:dyDescent="0.15">
      <c r="A82" s="109">
        <v>81</v>
      </c>
      <c r="B82" s="110">
        <f t="shared" si="7"/>
        <v>855</v>
      </c>
      <c r="C82" s="110">
        <f t="shared" si="8"/>
        <v>414</v>
      </c>
      <c r="D82" s="111">
        <f t="shared" si="9"/>
        <v>198</v>
      </c>
      <c r="E82" s="109">
        <v>211</v>
      </c>
      <c r="F82" s="109">
        <v>180</v>
      </c>
      <c r="G82" s="109">
        <f t="shared" ref="G82:G92" si="11">IF(G81+53&gt;260,G81-207,G81+53)</f>
        <v>185</v>
      </c>
    </row>
    <row r="83" spans="1:7" x14ac:dyDescent="0.15">
      <c r="A83" s="109">
        <v>82</v>
      </c>
      <c r="B83" s="110">
        <f t="shared" si="7"/>
        <v>728</v>
      </c>
      <c r="C83" s="110">
        <f t="shared" si="8"/>
        <v>287</v>
      </c>
      <c r="D83" s="111">
        <f t="shared" si="9"/>
        <v>17</v>
      </c>
      <c r="E83" s="109">
        <v>212</v>
      </c>
      <c r="F83" s="109">
        <v>179</v>
      </c>
      <c r="G83" s="109">
        <f t="shared" si="11"/>
        <v>238</v>
      </c>
    </row>
    <row r="84" spans="1:7" x14ac:dyDescent="0.15">
      <c r="A84" s="109">
        <v>83</v>
      </c>
      <c r="B84" s="110">
        <f t="shared" si="7"/>
        <v>601</v>
      </c>
      <c r="C84" s="110">
        <f t="shared" si="8"/>
        <v>160</v>
      </c>
      <c r="D84" s="111">
        <f t="shared" si="9"/>
        <v>96</v>
      </c>
      <c r="E84" s="109">
        <v>213</v>
      </c>
      <c r="F84" s="109">
        <v>178</v>
      </c>
      <c r="G84" s="109">
        <f t="shared" si="11"/>
        <v>31</v>
      </c>
    </row>
    <row r="85" spans="1:7" x14ac:dyDescent="0.15">
      <c r="A85" s="109">
        <v>84</v>
      </c>
      <c r="B85" s="110">
        <f t="shared" si="7"/>
        <v>734</v>
      </c>
      <c r="C85" s="110">
        <f t="shared" si="8"/>
        <v>293</v>
      </c>
      <c r="D85" s="111">
        <f t="shared" si="9"/>
        <v>175</v>
      </c>
      <c r="E85" s="109">
        <v>214</v>
      </c>
      <c r="F85" s="109">
        <v>177</v>
      </c>
      <c r="G85" s="109">
        <f t="shared" si="11"/>
        <v>84</v>
      </c>
    </row>
    <row r="86" spans="1:7" x14ac:dyDescent="0.15">
      <c r="A86" s="109">
        <v>85</v>
      </c>
      <c r="B86" s="110">
        <f t="shared" si="7"/>
        <v>867</v>
      </c>
      <c r="C86" s="110">
        <f t="shared" si="8"/>
        <v>426</v>
      </c>
      <c r="D86" s="111">
        <f t="shared" si="9"/>
        <v>254</v>
      </c>
      <c r="E86" s="109">
        <v>215</v>
      </c>
      <c r="F86" s="109">
        <v>176</v>
      </c>
      <c r="G86" s="109">
        <f t="shared" si="11"/>
        <v>137</v>
      </c>
    </row>
    <row r="87" spans="1:7" x14ac:dyDescent="0.15">
      <c r="A87" s="109">
        <v>86</v>
      </c>
      <c r="B87" s="110">
        <f t="shared" si="7"/>
        <v>740</v>
      </c>
      <c r="C87" s="110">
        <f t="shared" si="8"/>
        <v>299</v>
      </c>
      <c r="D87" s="111">
        <f t="shared" si="9"/>
        <v>73</v>
      </c>
      <c r="E87" s="109">
        <v>216</v>
      </c>
      <c r="F87" s="109">
        <v>175</v>
      </c>
      <c r="G87" s="109">
        <f t="shared" si="11"/>
        <v>190</v>
      </c>
    </row>
    <row r="88" spans="1:7" x14ac:dyDescent="0.15">
      <c r="A88" s="109">
        <v>87</v>
      </c>
      <c r="B88" s="110">
        <f t="shared" si="7"/>
        <v>873</v>
      </c>
      <c r="C88" s="110">
        <f t="shared" si="8"/>
        <v>432</v>
      </c>
      <c r="D88" s="111">
        <f t="shared" si="9"/>
        <v>152</v>
      </c>
      <c r="E88" s="109">
        <v>217</v>
      </c>
      <c r="F88" s="109">
        <v>174</v>
      </c>
      <c r="G88" s="109">
        <f t="shared" si="11"/>
        <v>243</v>
      </c>
    </row>
    <row r="89" spans="1:7" x14ac:dyDescent="0.15">
      <c r="A89" s="109">
        <v>88</v>
      </c>
      <c r="B89" s="110">
        <f t="shared" si="7"/>
        <v>746</v>
      </c>
      <c r="C89" s="110">
        <f t="shared" si="8"/>
        <v>305</v>
      </c>
      <c r="D89" s="111">
        <f t="shared" si="9"/>
        <v>231</v>
      </c>
      <c r="E89" s="109">
        <v>218</v>
      </c>
      <c r="F89" s="109">
        <v>173</v>
      </c>
      <c r="G89" s="109">
        <f t="shared" si="11"/>
        <v>36</v>
      </c>
    </row>
    <row r="90" spans="1:7" x14ac:dyDescent="0.15">
      <c r="A90" s="109">
        <v>89</v>
      </c>
      <c r="B90" s="110">
        <f t="shared" si="7"/>
        <v>619</v>
      </c>
      <c r="C90" s="110">
        <f t="shared" si="8"/>
        <v>178</v>
      </c>
      <c r="D90" s="111">
        <f t="shared" si="9"/>
        <v>50</v>
      </c>
      <c r="E90" s="109">
        <v>219</v>
      </c>
      <c r="F90" s="109">
        <v>172</v>
      </c>
      <c r="G90" s="109">
        <f t="shared" si="11"/>
        <v>89</v>
      </c>
    </row>
    <row r="91" spans="1:7" x14ac:dyDescent="0.15">
      <c r="A91" s="109">
        <v>90</v>
      </c>
      <c r="B91" s="110">
        <f t="shared" si="7"/>
        <v>752</v>
      </c>
      <c r="C91" s="110">
        <f t="shared" si="8"/>
        <v>311</v>
      </c>
      <c r="D91" s="111">
        <f t="shared" si="9"/>
        <v>129</v>
      </c>
      <c r="E91" s="109">
        <v>220</v>
      </c>
      <c r="F91" s="109">
        <v>171</v>
      </c>
      <c r="G91" s="109">
        <f t="shared" si="11"/>
        <v>142</v>
      </c>
    </row>
    <row r="92" spans="1:7" x14ac:dyDescent="0.15">
      <c r="A92" s="109">
        <v>91</v>
      </c>
      <c r="B92" s="110">
        <f t="shared" si="7"/>
        <v>885</v>
      </c>
      <c r="C92" s="110">
        <f t="shared" si="8"/>
        <v>3</v>
      </c>
      <c r="D92" s="111">
        <f t="shared" si="9"/>
        <v>208</v>
      </c>
      <c r="E92" s="109">
        <v>221</v>
      </c>
      <c r="F92" s="109">
        <v>170</v>
      </c>
      <c r="G92" s="109">
        <f t="shared" si="11"/>
        <v>195</v>
      </c>
    </row>
    <row r="93" spans="1:7" x14ac:dyDescent="0.15">
      <c r="A93" s="109">
        <v>92</v>
      </c>
      <c r="B93" s="110">
        <f t="shared" si="7"/>
        <v>602</v>
      </c>
      <c r="C93" s="110">
        <f t="shared" si="8"/>
        <v>161</v>
      </c>
      <c r="D93" s="111">
        <f t="shared" si="9"/>
        <v>27</v>
      </c>
      <c r="E93" s="109">
        <v>222</v>
      </c>
      <c r="F93" s="109">
        <v>169</v>
      </c>
      <c r="G93" s="109">
        <f>A93</f>
        <v>92</v>
      </c>
    </row>
    <row r="94" spans="1:7" x14ac:dyDescent="0.15">
      <c r="A94" s="109">
        <v>93</v>
      </c>
      <c r="B94" s="110">
        <f t="shared" si="7"/>
        <v>735</v>
      </c>
      <c r="C94" s="110">
        <f t="shared" si="8"/>
        <v>294</v>
      </c>
      <c r="D94" s="111">
        <f t="shared" si="9"/>
        <v>106</v>
      </c>
      <c r="E94" s="109">
        <v>223</v>
      </c>
      <c r="F94" s="109">
        <v>168</v>
      </c>
      <c r="G94" s="109">
        <f>IF(G93+53&gt;260,G93-207,G93+53)</f>
        <v>145</v>
      </c>
    </row>
    <row r="95" spans="1:7" x14ac:dyDescent="0.15">
      <c r="A95" s="109">
        <v>94</v>
      </c>
      <c r="B95" s="110">
        <f t="shared" si="7"/>
        <v>868</v>
      </c>
      <c r="C95" s="110">
        <f t="shared" si="8"/>
        <v>427</v>
      </c>
      <c r="D95" s="111">
        <f t="shared" si="9"/>
        <v>185</v>
      </c>
      <c r="E95" s="109">
        <v>224</v>
      </c>
      <c r="F95" s="109">
        <v>167</v>
      </c>
      <c r="G95" s="109">
        <f t="shared" ref="G95:G105" si="12">IF(G94+53&gt;260,G94-207,G94+53)</f>
        <v>198</v>
      </c>
    </row>
    <row r="96" spans="1:7" x14ac:dyDescent="0.15">
      <c r="A96" s="109">
        <v>95</v>
      </c>
      <c r="B96" s="110">
        <f t="shared" si="7"/>
        <v>741</v>
      </c>
      <c r="C96" s="110">
        <f t="shared" si="8"/>
        <v>300</v>
      </c>
      <c r="D96" s="111">
        <f t="shared" si="9"/>
        <v>4</v>
      </c>
      <c r="E96" s="109">
        <v>225</v>
      </c>
      <c r="F96" s="109">
        <v>166</v>
      </c>
      <c r="G96" s="109">
        <f t="shared" si="12"/>
        <v>251</v>
      </c>
    </row>
    <row r="97" spans="1:7" x14ac:dyDescent="0.15">
      <c r="A97" s="109">
        <v>96</v>
      </c>
      <c r="B97" s="110">
        <f t="shared" si="7"/>
        <v>614</v>
      </c>
      <c r="C97" s="110">
        <f t="shared" si="8"/>
        <v>173</v>
      </c>
      <c r="D97" s="111">
        <f t="shared" si="9"/>
        <v>83</v>
      </c>
      <c r="E97" s="109">
        <v>226</v>
      </c>
      <c r="F97" s="109">
        <v>165</v>
      </c>
      <c r="G97" s="109">
        <f t="shared" si="12"/>
        <v>44</v>
      </c>
    </row>
    <row r="98" spans="1:7" x14ac:dyDescent="0.15">
      <c r="A98" s="109">
        <v>97</v>
      </c>
      <c r="B98" s="110">
        <f t="shared" si="7"/>
        <v>747</v>
      </c>
      <c r="C98" s="110">
        <f t="shared" si="8"/>
        <v>306</v>
      </c>
      <c r="D98" s="111">
        <f t="shared" si="9"/>
        <v>162</v>
      </c>
      <c r="E98" s="109">
        <v>227</v>
      </c>
      <c r="F98" s="109">
        <v>164</v>
      </c>
      <c r="G98" s="109">
        <f t="shared" si="12"/>
        <v>97</v>
      </c>
    </row>
    <row r="99" spans="1:7" x14ac:dyDescent="0.15">
      <c r="A99" s="109">
        <v>98</v>
      </c>
      <c r="B99" s="110">
        <f t="shared" si="7"/>
        <v>880</v>
      </c>
      <c r="C99" s="110">
        <f t="shared" si="8"/>
        <v>439</v>
      </c>
      <c r="D99" s="111">
        <f t="shared" si="9"/>
        <v>241</v>
      </c>
      <c r="E99" s="109">
        <v>228</v>
      </c>
      <c r="F99" s="109">
        <v>163</v>
      </c>
      <c r="G99" s="109">
        <f t="shared" si="12"/>
        <v>150</v>
      </c>
    </row>
    <row r="100" spans="1:7" x14ac:dyDescent="0.15">
      <c r="A100" s="109">
        <v>99</v>
      </c>
      <c r="B100" s="110">
        <f t="shared" si="7"/>
        <v>753</v>
      </c>
      <c r="C100" s="110">
        <f t="shared" si="8"/>
        <v>312</v>
      </c>
      <c r="D100" s="111">
        <f t="shared" si="9"/>
        <v>60</v>
      </c>
      <c r="E100" s="109">
        <v>229</v>
      </c>
      <c r="F100" s="109">
        <v>162</v>
      </c>
      <c r="G100" s="109">
        <f t="shared" si="12"/>
        <v>203</v>
      </c>
    </row>
    <row r="101" spans="1:7" x14ac:dyDescent="0.15">
      <c r="A101" s="109">
        <v>100</v>
      </c>
      <c r="B101" s="110">
        <f t="shared" si="7"/>
        <v>886</v>
      </c>
      <c r="C101" s="110">
        <f t="shared" si="8"/>
        <v>4</v>
      </c>
      <c r="D101" s="111">
        <f t="shared" si="9"/>
        <v>139</v>
      </c>
      <c r="E101" s="109">
        <v>230</v>
      </c>
      <c r="F101" s="109">
        <v>161</v>
      </c>
      <c r="G101" s="109">
        <f t="shared" si="12"/>
        <v>256</v>
      </c>
    </row>
    <row r="102" spans="1:7" x14ac:dyDescent="0.15">
      <c r="A102" s="109">
        <v>101</v>
      </c>
      <c r="B102" s="110">
        <f t="shared" si="7"/>
        <v>759</v>
      </c>
      <c r="C102" s="110">
        <f t="shared" si="8"/>
        <v>318</v>
      </c>
      <c r="D102" s="111">
        <f t="shared" si="9"/>
        <v>218</v>
      </c>
      <c r="E102" s="109">
        <v>231</v>
      </c>
      <c r="F102" s="109">
        <v>160</v>
      </c>
      <c r="G102" s="109">
        <f t="shared" si="12"/>
        <v>49</v>
      </c>
    </row>
    <row r="103" spans="1:7" x14ac:dyDescent="0.15">
      <c r="A103" s="109">
        <v>102</v>
      </c>
      <c r="B103" s="110">
        <f t="shared" si="7"/>
        <v>632</v>
      </c>
      <c r="C103" s="110">
        <f t="shared" si="8"/>
        <v>191</v>
      </c>
      <c r="D103" s="111">
        <f t="shared" si="9"/>
        <v>37</v>
      </c>
      <c r="E103" s="109">
        <v>232</v>
      </c>
      <c r="F103" s="109">
        <v>159</v>
      </c>
      <c r="G103" s="109">
        <f t="shared" si="12"/>
        <v>102</v>
      </c>
    </row>
    <row r="104" spans="1:7" x14ac:dyDescent="0.15">
      <c r="A104" s="109">
        <v>103</v>
      </c>
      <c r="B104" s="110">
        <f t="shared" si="7"/>
        <v>765</v>
      </c>
      <c r="C104" s="110">
        <f t="shared" si="8"/>
        <v>324</v>
      </c>
      <c r="D104" s="111">
        <f t="shared" si="9"/>
        <v>116</v>
      </c>
      <c r="E104" s="109">
        <v>233</v>
      </c>
      <c r="F104" s="109">
        <v>158</v>
      </c>
      <c r="G104" s="109">
        <f t="shared" si="12"/>
        <v>155</v>
      </c>
    </row>
    <row r="105" spans="1:7" x14ac:dyDescent="0.15">
      <c r="A105" s="109">
        <v>104</v>
      </c>
      <c r="B105" s="110">
        <f t="shared" si="7"/>
        <v>898</v>
      </c>
      <c r="C105" s="110">
        <f t="shared" si="8"/>
        <v>16</v>
      </c>
      <c r="D105" s="111">
        <f t="shared" si="9"/>
        <v>195</v>
      </c>
      <c r="E105" s="109">
        <v>234</v>
      </c>
      <c r="F105" s="109">
        <v>157</v>
      </c>
      <c r="G105" s="109">
        <f t="shared" si="12"/>
        <v>208</v>
      </c>
    </row>
    <row r="106" spans="1:7" x14ac:dyDescent="0.15">
      <c r="A106" s="109">
        <v>105</v>
      </c>
      <c r="B106" s="110">
        <f t="shared" si="7"/>
        <v>615</v>
      </c>
      <c r="C106" s="110">
        <f t="shared" si="8"/>
        <v>174</v>
      </c>
      <c r="D106" s="111">
        <f t="shared" si="9"/>
        <v>14</v>
      </c>
      <c r="E106" s="109">
        <v>235</v>
      </c>
      <c r="F106" s="109">
        <v>156</v>
      </c>
      <c r="G106" s="109">
        <f>A106</f>
        <v>105</v>
      </c>
    </row>
    <row r="107" spans="1:7" x14ac:dyDescent="0.15">
      <c r="A107" s="109">
        <v>106</v>
      </c>
      <c r="B107" s="110">
        <f t="shared" si="7"/>
        <v>748</v>
      </c>
      <c r="C107" s="110">
        <f t="shared" si="8"/>
        <v>307</v>
      </c>
      <c r="D107" s="111">
        <f t="shared" si="9"/>
        <v>93</v>
      </c>
      <c r="E107" s="109">
        <v>236</v>
      </c>
      <c r="F107" s="109">
        <v>155</v>
      </c>
      <c r="G107" s="109">
        <f>IF(G106+53&gt;260,G106-207,G106+53)</f>
        <v>158</v>
      </c>
    </row>
    <row r="108" spans="1:7" x14ac:dyDescent="0.15">
      <c r="A108" s="109">
        <v>107</v>
      </c>
      <c r="B108" s="110">
        <f t="shared" si="7"/>
        <v>881</v>
      </c>
      <c r="C108" s="110">
        <f t="shared" si="8"/>
        <v>440</v>
      </c>
      <c r="D108" s="111">
        <f t="shared" si="9"/>
        <v>172</v>
      </c>
      <c r="E108" s="109">
        <v>237</v>
      </c>
      <c r="F108" s="109">
        <v>154</v>
      </c>
      <c r="G108" s="109">
        <f t="shared" ref="G108:G118" si="13">IF(G107+53&gt;260,G107-207,G107+53)</f>
        <v>211</v>
      </c>
    </row>
    <row r="109" spans="1:7" x14ac:dyDescent="0.15">
      <c r="A109" s="109">
        <v>108</v>
      </c>
      <c r="B109" s="110">
        <f t="shared" si="7"/>
        <v>754</v>
      </c>
      <c r="C109" s="110">
        <f t="shared" si="8"/>
        <v>313</v>
      </c>
      <c r="D109" s="111">
        <f t="shared" si="9"/>
        <v>251</v>
      </c>
      <c r="E109" s="109">
        <v>238</v>
      </c>
      <c r="F109" s="109">
        <v>153</v>
      </c>
      <c r="G109" s="109">
        <f t="shared" si="13"/>
        <v>4</v>
      </c>
    </row>
    <row r="110" spans="1:7" x14ac:dyDescent="0.15">
      <c r="A110" s="109">
        <v>109</v>
      </c>
      <c r="B110" s="110">
        <f t="shared" si="7"/>
        <v>627</v>
      </c>
      <c r="C110" s="110">
        <f t="shared" si="8"/>
        <v>186</v>
      </c>
      <c r="D110" s="111">
        <f t="shared" si="9"/>
        <v>70</v>
      </c>
      <c r="E110" s="109">
        <v>239</v>
      </c>
      <c r="F110" s="109">
        <v>152</v>
      </c>
      <c r="G110" s="109">
        <f t="shared" si="13"/>
        <v>57</v>
      </c>
    </row>
    <row r="111" spans="1:7" x14ac:dyDescent="0.15">
      <c r="A111" s="109">
        <v>110</v>
      </c>
      <c r="B111" s="110">
        <f t="shared" si="7"/>
        <v>760</v>
      </c>
      <c r="C111" s="110">
        <f t="shared" si="8"/>
        <v>319</v>
      </c>
      <c r="D111" s="111">
        <f t="shared" si="9"/>
        <v>149</v>
      </c>
      <c r="E111" s="109">
        <v>240</v>
      </c>
      <c r="F111" s="109">
        <v>151</v>
      </c>
      <c r="G111" s="109">
        <f t="shared" si="13"/>
        <v>110</v>
      </c>
    </row>
    <row r="112" spans="1:7" x14ac:dyDescent="0.15">
      <c r="A112" s="109">
        <v>111</v>
      </c>
      <c r="B112" s="110">
        <f t="shared" si="7"/>
        <v>893</v>
      </c>
      <c r="C112" s="110">
        <f t="shared" si="8"/>
        <v>11</v>
      </c>
      <c r="D112" s="111">
        <f t="shared" si="9"/>
        <v>228</v>
      </c>
      <c r="E112" s="109">
        <v>241</v>
      </c>
      <c r="F112" s="109">
        <v>150</v>
      </c>
      <c r="G112" s="109">
        <f t="shared" si="13"/>
        <v>163</v>
      </c>
    </row>
    <row r="113" spans="1:7" x14ac:dyDescent="0.15">
      <c r="A113" s="109">
        <v>112</v>
      </c>
      <c r="B113" s="110">
        <f t="shared" si="7"/>
        <v>766</v>
      </c>
      <c r="C113" s="110">
        <f t="shared" si="8"/>
        <v>325</v>
      </c>
      <c r="D113" s="111">
        <f t="shared" si="9"/>
        <v>47</v>
      </c>
      <c r="E113" s="109">
        <v>242</v>
      </c>
      <c r="F113" s="109">
        <v>149</v>
      </c>
      <c r="G113" s="109">
        <f t="shared" si="13"/>
        <v>216</v>
      </c>
    </row>
    <row r="114" spans="1:7" x14ac:dyDescent="0.15">
      <c r="A114" s="109">
        <v>113</v>
      </c>
      <c r="B114" s="110">
        <f t="shared" si="7"/>
        <v>639</v>
      </c>
      <c r="C114" s="110">
        <f t="shared" si="8"/>
        <v>198</v>
      </c>
      <c r="D114" s="111">
        <f t="shared" si="9"/>
        <v>126</v>
      </c>
      <c r="E114" s="109">
        <v>243</v>
      </c>
      <c r="F114" s="109">
        <v>148</v>
      </c>
      <c r="G114" s="109">
        <f t="shared" si="13"/>
        <v>9</v>
      </c>
    </row>
    <row r="115" spans="1:7" x14ac:dyDescent="0.15">
      <c r="A115" s="109">
        <v>114</v>
      </c>
      <c r="B115" s="110">
        <f t="shared" si="7"/>
        <v>772</v>
      </c>
      <c r="C115" s="110">
        <f t="shared" si="8"/>
        <v>331</v>
      </c>
      <c r="D115" s="111">
        <f t="shared" si="9"/>
        <v>205</v>
      </c>
      <c r="E115" s="109">
        <v>244</v>
      </c>
      <c r="F115" s="109">
        <v>147</v>
      </c>
      <c r="G115" s="109">
        <f t="shared" si="13"/>
        <v>62</v>
      </c>
    </row>
    <row r="116" spans="1:7" x14ac:dyDescent="0.15">
      <c r="A116" s="109">
        <v>115</v>
      </c>
      <c r="B116" s="110">
        <f t="shared" si="7"/>
        <v>645</v>
      </c>
      <c r="C116" s="110">
        <f t="shared" si="8"/>
        <v>204</v>
      </c>
      <c r="D116" s="111">
        <f t="shared" si="9"/>
        <v>24</v>
      </c>
      <c r="E116" s="109">
        <v>245</v>
      </c>
      <c r="F116" s="109">
        <v>146</v>
      </c>
      <c r="G116" s="109">
        <f t="shared" si="13"/>
        <v>115</v>
      </c>
    </row>
    <row r="117" spans="1:7" x14ac:dyDescent="0.15">
      <c r="A117" s="109">
        <v>116</v>
      </c>
      <c r="B117" s="110">
        <f t="shared" si="7"/>
        <v>778</v>
      </c>
      <c r="C117" s="110">
        <f t="shared" si="8"/>
        <v>337</v>
      </c>
      <c r="D117" s="111">
        <f t="shared" si="9"/>
        <v>103</v>
      </c>
      <c r="E117" s="109">
        <v>246</v>
      </c>
      <c r="F117" s="109">
        <v>145</v>
      </c>
      <c r="G117" s="109">
        <f t="shared" si="13"/>
        <v>168</v>
      </c>
    </row>
    <row r="118" spans="1:7" x14ac:dyDescent="0.15">
      <c r="A118" s="109">
        <v>117</v>
      </c>
      <c r="B118" s="110">
        <f t="shared" si="7"/>
        <v>911</v>
      </c>
      <c r="C118" s="110">
        <f t="shared" si="8"/>
        <v>29</v>
      </c>
      <c r="D118" s="111">
        <f t="shared" si="9"/>
        <v>182</v>
      </c>
      <c r="E118" s="109">
        <v>247</v>
      </c>
      <c r="F118" s="109">
        <v>144</v>
      </c>
      <c r="G118" s="109">
        <f t="shared" si="13"/>
        <v>221</v>
      </c>
    </row>
    <row r="119" spans="1:7" x14ac:dyDescent="0.15">
      <c r="A119" s="109">
        <v>118</v>
      </c>
      <c r="B119" s="110">
        <f t="shared" si="7"/>
        <v>628</v>
      </c>
      <c r="C119" s="110">
        <f t="shared" si="8"/>
        <v>187</v>
      </c>
      <c r="D119" s="111">
        <f t="shared" si="9"/>
        <v>1</v>
      </c>
      <c r="E119" s="109">
        <v>248</v>
      </c>
      <c r="F119" s="109">
        <v>143</v>
      </c>
      <c r="G119" s="109">
        <f>A119</f>
        <v>118</v>
      </c>
    </row>
    <row r="120" spans="1:7" x14ac:dyDescent="0.15">
      <c r="A120" s="109">
        <v>119</v>
      </c>
      <c r="B120" s="110">
        <f t="shared" si="7"/>
        <v>761</v>
      </c>
      <c r="C120" s="110">
        <f t="shared" si="8"/>
        <v>320</v>
      </c>
      <c r="D120" s="111">
        <f t="shared" si="9"/>
        <v>80</v>
      </c>
      <c r="E120" s="109">
        <v>249</v>
      </c>
      <c r="F120" s="109">
        <v>142</v>
      </c>
      <c r="G120" s="109">
        <f>IF(G119+53&gt;260,G119-207,G119+53)</f>
        <v>171</v>
      </c>
    </row>
    <row r="121" spans="1:7" x14ac:dyDescent="0.15">
      <c r="A121" s="109">
        <v>120</v>
      </c>
      <c r="B121" s="110">
        <f t="shared" si="7"/>
        <v>894</v>
      </c>
      <c r="C121" s="110">
        <f t="shared" si="8"/>
        <v>12</v>
      </c>
      <c r="D121" s="111">
        <f t="shared" si="9"/>
        <v>159</v>
      </c>
      <c r="E121" s="109">
        <v>250</v>
      </c>
      <c r="F121" s="109">
        <v>141</v>
      </c>
      <c r="G121" s="109">
        <f t="shared" ref="G121:G131" si="14">IF(G120+53&gt;260,G120-207,G120+53)</f>
        <v>224</v>
      </c>
    </row>
    <row r="122" spans="1:7" x14ac:dyDescent="0.15">
      <c r="A122" s="109">
        <v>121</v>
      </c>
      <c r="B122" s="110">
        <f t="shared" si="7"/>
        <v>767</v>
      </c>
      <c r="C122" s="110">
        <f t="shared" si="8"/>
        <v>326</v>
      </c>
      <c r="D122" s="111">
        <f t="shared" si="9"/>
        <v>238</v>
      </c>
      <c r="E122" s="109">
        <v>251</v>
      </c>
      <c r="F122" s="109">
        <v>140</v>
      </c>
      <c r="G122" s="109">
        <f t="shared" si="14"/>
        <v>17</v>
      </c>
    </row>
    <row r="123" spans="1:7" x14ac:dyDescent="0.15">
      <c r="A123" s="109">
        <v>122</v>
      </c>
      <c r="B123" s="110">
        <f t="shared" si="7"/>
        <v>640</v>
      </c>
      <c r="C123" s="110">
        <f t="shared" si="8"/>
        <v>199</v>
      </c>
      <c r="D123" s="111">
        <f t="shared" si="9"/>
        <v>57</v>
      </c>
      <c r="E123" s="109">
        <v>252</v>
      </c>
      <c r="F123" s="109">
        <v>139</v>
      </c>
      <c r="G123" s="109">
        <f t="shared" si="14"/>
        <v>70</v>
      </c>
    </row>
    <row r="124" spans="1:7" x14ac:dyDescent="0.15">
      <c r="A124" s="109">
        <v>123</v>
      </c>
      <c r="B124" s="110">
        <f t="shared" si="7"/>
        <v>773</v>
      </c>
      <c r="C124" s="110">
        <f t="shared" si="8"/>
        <v>332</v>
      </c>
      <c r="D124" s="111">
        <f t="shared" si="9"/>
        <v>136</v>
      </c>
      <c r="E124" s="109">
        <v>253</v>
      </c>
      <c r="F124" s="109">
        <v>138</v>
      </c>
      <c r="G124" s="109">
        <f t="shared" si="14"/>
        <v>123</v>
      </c>
    </row>
    <row r="125" spans="1:7" x14ac:dyDescent="0.15">
      <c r="A125" s="109">
        <v>124</v>
      </c>
      <c r="B125" s="110">
        <f t="shared" si="7"/>
        <v>906</v>
      </c>
      <c r="C125" s="110">
        <f t="shared" si="8"/>
        <v>24</v>
      </c>
      <c r="D125" s="111">
        <f t="shared" si="9"/>
        <v>215</v>
      </c>
      <c r="E125" s="109">
        <v>254</v>
      </c>
      <c r="F125" s="109">
        <v>137</v>
      </c>
      <c r="G125" s="109">
        <f t="shared" si="14"/>
        <v>176</v>
      </c>
    </row>
    <row r="126" spans="1:7" x14ac:dyDescent="0.15">
      <c r="A126" s="109">
        <v>125</v>
      </c>
      <c r="B126" s="110">
        <f t="shared" si="7"/>
        <v>779</v>
      </c>
      <c r="C126" s="110">
        <f t="shared" si="8"/>
        <v>338</v>
      </c>
      <c r="D126" s="111">
        <f t="shared" si="9"/>
        <v>34</v>
      </c>
      <c r="E126" s="109">
        <v>255</v>
      </c>
      <c r="F126" s="109">
        <v>136</v>
      </c>
      <c r="G126" s="109">
        <f t="shared" si="14"/>
        <v>229</v>
      </c>
    </row>
    <row r="127" spans="1:7" x14ac:dyDescent="0.15">
      <c r="A127" s="109">
        <v>126</v>
      </c>
      <c r="B127" s="110">
        <f t="shared" si="7"/>
        <v>652</v>
      </c>
      <c r="C127" s="110">
        <f t="shared" si="8"/>
        <v>211</v>
      </c>
      <c r="D127" s="111">
        <f t="shared" si="9"/>
        <v>113</v>
      </c>
      <c r="E127" s="109">
        <v>256</v>
      </c>
      <c r="F127" s="109">
        <v>135</v>
      </c>
      <c r="G127" s="109">
        <f t="shared" si="14"/>
        <v>22</v>
      </c>
    </row>
    <row r="128" spans="1:7" x14ac:dyDescent="0.15">
      <c r="A128" s="109">
        <v>127</v>
      </c>
      <c r="B128" s="110">
        <f t="shared" si="7"/>
        <v>785</v>
      </c>
      <c r="C128" s="110">
        <f t="shared" si="8"/>
        <v>344</v>
      </c>
      <c r="D128" s="111">
        <f t="shared" si="9"/>
        <v>192</v>
      </c>
      <c r="E128" s="109">
        <v>257</v>
      </c>
      <c r="F128" s="109">
        <v>134</v>
      </c>
      <c r="G128" s="109">
        <f t="shared" si="14"/>
        <v>75</v>
      </c>
    </row>
    <row r="129" spans="1:7" x14ac:dyDescent="0.15">
      <c r="A129" s="109">
        <v>128</v>
      </c>
      <c r="B129" s="110">
        <f t="shared" si="7"/>
        <v>658</v>
      </c>
      <c r="C129" s="110">
        <f t="shared" si="8"/>
        <v>217</v>
      </c>
      <c r="D129" s="111">
        <f t="shared" si="9"/>
        <v>11</v>
      </c>
      <c r="E129" s="109">
        <v>258</v>
      </c>
      <c r="F129" s="109">
        <v>133</v>
      </c>
      <c r="G129" s="109">
        <f t="shared" si="14"/>
        <v>128</v>
      </c>
    </row>
    <row r="130" spans="1:7" x14ac:dyDescent="0.15">
      <c r="A130" s="109">
        <v>129</v>
      </c>
      <c r="B130" s="110">
        <f t="shared" si="7"/>
        <v>791</v>
      </c>
      <c r="C130" s="110">
        <f t="shared" si="8"/>
        <v>350</v>
      </c>
      <c r="D130" s="111">
        <f t="shared" si="9"/>
        <v>90</v>
      </c>
      <c r="E130" s="109">
        <v>259</v>
      </c>
      <c r="F130" s="109">
        <v>132</v>
      </c>
      <c r="G130" s="109">
        <f t="shared" si="14"/>
        <v>181</v>
      </c>
    </row>
    <row r="131" spans="1:7" x14ac:dyDescent="0.15">
      <c r="A131" s="109">
        <v>130</v>
      </c>
      <c r="B131" s="110">
        <f t="shared" ref="B131:B194" si="15">SUM(D131:G131)+A131</f>
        <v>924</v>
      </c>
      <c r="C131" s="110">
        <f t="shared" ref="C131:C194" si="16">MOD(B131,441)</f>
        <v>42</v>
      </c>
      <c r="D131" s="111">
        <f t="shared" si="9"/>
        <v>169</v>
      </c>
      <c r="E131" s="109">
        <v>260</v>
      </c>
      <c r="F131" s="109">
        <v>131</v>
      </c>
      <c r="G131" s="109">
        <f t="shared" si="14"/>
        <v>234</v>
      </c>
    </row>
    <row r="132" spans="1:7" x14ac:dyDescent="0.15">
      <c r="A132" s="109">
        <v>131</v>
      </c>
      <c r="B132" s="110">
        <f t="shared" si="15"/>
        <v>641</v>
      </c>
      <c r="C132" s="110">
        <f t="shared" si="16"/>
        <v>200</v>
      </c>
      <c r="D132" s="111">
        <f t="shared" ref="D132:D195" si="17">IF(D131+79&gt;260,D131-181,D131+79)</f>
        <v>248</v>
      </c>
      <c r="E132" s="109">
        <v>1</v>
      </c>
      <c r="F132" s="109">
        <v>130</v>
      </c>
      <c r="G132" s="109">
        <f>A132</f>
        <v>131</v>
      </c>
    </row>
    <row r="133" spans="1:7" x14ac:dyDescent="0.15">
      <c r="A133" s="109">
        <v>132</v>
      </c>
      <c r="B133" s="110">
        <f t="shared" si="15"/>
        <v>514</v>
      </c>
      <c r="C133" s="110">
        <f t="shared" si="16"/>
        <v>73</v>
      </c>
      <c r="D133" s="111">
        <f t="shared" si="17"/>
        <v>67</v>
      </c>
      <c r="E133" s="109">
        <v>2</v>
      </c>
      <c r="F133" s="109">
        <v>129</v>
      </c>
      <c r="G133" s="109">
        <f>IF(G132+53&gt;260,G132-207,G132+53)</f>
        <v>184</v>
      </c>
    </row>
    <row r="134" spans="1:7" x14ac:dyDescent="0.15">
      <c r="A134" s="109">
        <v>133</v>
      </c>
      <c r="B134" s="110">
        <f t="shared" si="15"/>
        <v>647</v>
      </c>
      <c r="C134" s="110">
        <f t="shared" si="16"/>
        <v>206</v>
      </c>
      <c r="D134" s="111">
        <f t="shared" si="17"/>
        <v>146</v>
      </c>
      <c r="E134" s="109">
        <v>3</v>
      </c>
      <c r="F134" s="109">
        <v>128</v>
      </c>
      <c r="G134" s="109">
        <f t="shared" ref="G134:G157" si="18">IF(G133+53&gt;260,G133-207,G133+53)</f>
        <v>237</v>
      </c>
    </row>
    <row r="135" spans="1:7" x14ac:dyDescent="0.15">
      <c r="A135" s="109">
        <v>134</v>
      </c>
      <c r="B135" s="110">
        <f t="shared" si="15"/>
        <v>520</v>
      </c>
      <c r="C135" s="110">
        <f t="shared" si="16"/>
        <v>79</v>
      </c>
      <c r="D135" s="111">
        <f t="shared" si="17"/>
        <v>225</v>
      </c>
      <c r="E135" s="109">
        <v>4</v>
      </c>
      <c r="F135" s="109">
        <v>127</v>
      </c>
      <c r="G135" s="109">
        <f t="shared" si="18"/>
        <v>30</v>
      </c>
    </row>
    <row r="136" spans="1:7" x14ac:dyDescent="0.15">
      <c r="A136" s="109">
        <v>135</v>
      </c>
      <c r="B136" s="110">
        <f t="shared" si="15"/>
        <v>393</v>
      </c>
      <c r="C136" s="110">
        <f t="shared" si="16"/>
        <v>393</v>
      </c>
      <c r="D136" s="111">
        <f t="shared" si="17"/>
        <v>44</v>
      </c>
      <c r="E136" s="109">
        <v>5</v>
      </c>
      <c r="F136" s="109">
        <v>126</v>
      </c>
      <c r="G136" s="109">
        <f t="shared" si="18"/>
        <v>83</v>
      </c>
    </row>
    <row r="137" spans="1:7" x14ac:dyDescent="0.15">
      <c r="A137" s="109">
        <v>136</v>
      </c>
      <c r="B137" s="110">
        <f t="shared" si="15"/>
        <v>526</v>
      </c>
      <c r="C137" s="110">
        <f t="shared" si="16"/>
        <v>85</v>
      </c>
      <c r="D137" s="111">
        <f t="shared" si="17"/>
        <v>123</v>
      </c>
      <c r="E137" s="109">
        <v>6</v>
      </c>
      <c r="F137" s="109">
        <v>125</v>
      </c>
      <c r="G137" s="109">
        <f t="shared" si="18"/>
        <v>136</v>
      </c>
    </row>
    <row r="138" spans="1:7" x14ac:dyDescent="0.15">
      <c r="A138" s="109">
        <v>137</v>
      </c>
      <c r="B138" s="110">
        <f t="shared" si="15"/>
        <v>659</v>
      </c>
      <c r="C138" s="110">
        <f t="shared" si="16"/>
        <v>218</v>
      </c>
      <c r="D138" s="111">
        <f t="shared" si="17"/>
        <v>202</v>
      </c>
      <c r="E138" s="109">
        <v>7</v>
      </c>
      <c r="F138" s="109">
        <v>124</v>
      </c>
      <c r="G138" s="109">
        <f t="shared" si="18"/>
        <v>189</v>
      </c>
    </row>
    <row r="139" spans="1:7" x14ac:dyDescent="0.15">
      <c r="A139" s="109">
        <v>138</v>
      </c>
      <c r="B139" s="110">
        <f t="shared" si="15"/>
        <v>532</v>
      </c>
      <c r="C139" s="110">
        <f t="shared" si="16"/>
        <v>91</v>
      </c>
      <c r="D139" s="111">
        <f t="shared" si="17"/>
        <v>21</v>
      </c>
      <c r="E139" s="109">
        <v>8</v>
      </c>
      <c r="F139" s="109">
        <v>123</v>
      </c>
      <c r="G139" s="109">
        <f t="shared" si="18"/>
        <v>242</v>
      </c>
    </row>
    <row r="140" spans="1:7" x14ac:dyDescent="0.15">
      <c r="A140" s="109">
        <v>139</v>
      </c>
      <c r="B140" s="110">
        <f t="shared" si="15"/>
        <v>405</v>
      </c>
      <c r="C140" s="110">
        <f t="shared" si="16"/>
        <v>405</v>
      </c>
      <c r="D140" s="111">
        <f t="shared" si="17"/>
        <v>100</v>
      </c>
      <c r="E140" s="109">
        <v>9</v>
      </c>
      <c r="F140" s="109">
        <v>122</v>
      </c>
      <c r="G140" s="109">
        <f t="shared" si="18"/>
        <v>35</v>
      </c>
    </row>
    <row r="141" spans="1:7" x14ac:dyDescent="0.15">
      <c r="A141" s="109">
        <v>140</v>
      </c>
      <c r="B141" s="110">
        <f t="shared" si="15"/>
        <v>538</v>
      </c>
      <c r="C141" s="110">
        <f t="shared" si="16"/>
        <v>97</v>
      </c>
      <c r="D141" s="111">
        <f t="shared" si="17"/>
        <v>179</v>
      </c>
      <c r="E141" s="109">
        <v>10</v>
      </c>
      <c r="F141" s="109">
        <v>121</v>
      </c>
      <c r="G141" s="109">
        <f t="shared" si="18"/>
        <v>88</v>
      </c>
    </row>
    <row r="142" spans="1:7" x14ac:dyDescent="0.15">
      <c r="A142" s="109">
        <v>141</v>
      </c>
      <c r="B142" s="110">
        <f t="shared" si="15"/>
        <v>671</v>
      </c>
      <c r="C142" s="110">
        <f t="shared" si="16"/>
        <v>230</v>
      </c>
      <c r="D142" s="111">
        <f t="shared" si="17"/>
        <v>258</v>
      </c>
      <c r="E142" s="109">
        <v>11</v>
      </c>
      <c r="F142" s="109">
        <v>120</v>
      </c>
      <c r="G142" s="109">
        <f t="shared" si="18"/>
        <v>141</v>
      </c>
    </row>
    <row r="143" spans="1:7" x14ac:dyDescent="0.15">
      <c r="A143" s="109">
        <v>142</v>
      </c>
      <c r="B143" s="110">
        <f t="shared" si="15"/>
        <v>544</v>
      </c>
      <c r="C143" s="110">
        <f t="shared" si="16"/>
        <v>103</v>
      </c>
      <c r="D143" s="111">
        <f t="shared" si="17"/>
        <v>77</v>
      </c>
      <c r="E143" s="109">
        <v>12</v>
      </c>
      <c r="F143" s="109">
        <v>119</v>
      </c>
      <c r="G143" s="109">
        <f t="shared" si="18"/>
        <v>194</v>
      </c>
    </row>
    <row r="144" spans="1:7" x14ac:dyDescent="0.15">
      <c r="A144" s="109">
        <v>143</v>
      </c>
      <c r="B144" s="110">
        <f t="shared" si="15"/>
        <v>677</v>
      </c>
      <c r="C144" s="110">
        <f t="shared" si="16"/>
        <v>236</v>
      </c>
      <c r="D144" s="111">
        <f t="shared" si="17"/>
        <v>156</v>
      </c>
      <c r="E144" s="109">
        <v>13</v>
      </c>
      <c r="F144" s="109">
        <v>118</v>
      </c>
      <c r="G144" s="109">
        <f t="shared" si="18"/>
        <v>247</v>
      </c>
    </row>
    <row r="145" spans="1:7" x14ac:dyDescent="0.15">
      <c r="A145" s="109">
        <v>144</v>
      </c>
      <c r="B145" s="110">
        <f t="shared" si="15"/>
        <v>654</v>
      </c>
      <c r="C145" s="110">
        <f t="shared" si="16"/>
        <v>213</v>
      </c>
      <c r="D145" s="111">
        <f t="shared" si="17"/>
        <v>235</v>
      </c>
      <c r="E145" s="109">
        <v>14</v>
      </c>
      <c r="F145" s="109">
        <v>117</v>
      </c>
      <c r="G145" s="109">
        <f>A145</f>
        <v>144</v>
      </c>
    </row>
    <row r="146" spans="1:7" x14ac:dyDescent="0.15">
      <c r="A146" s="109">
        <v>145</v>
      </c>
      <c r="B146" s="110">
        <f t="shared" si="15"/>
        <v>527</v>
      </c>
      <c r="C146" s="110">
        <f t="shared" si="16"/>
        <v>86</v>
      </c>
      <c r="D146" s="111">
        <f t="shared" si="17"/>
        <v>54</v>
      </c>
      <c r="E146" s="109">
        <v>15</v>
      </c>
      <c r="F146" s="109">
        <v>116</v>
      </c>
      <c r="G146" s="109">
        <f>IF(G145+53&gt;260,G145-207,G145+53)</f>
        <v>197</v>
      </c>
    </row>
    <row r="147" spans="1:7" x14ac:dyDescent="0.15">
      <c r="A147" s="109">
        <v>146</v>
      </c>
      <c r="B147" s="110">
        <f t="shared" si="15"/>
        <v>660</v>
      </c>
      <c r="C147" s="110">
        <f t="shared" si="16"/>
        <v>219</v>
      </c>
      <c r="D147" s="111">
        <f t="shared" si="17"/>
        <v>133</v>
      </c>
      <c r="E147" s="109">
        <v>16</v>
      </c>
      <c r="F147" s="109">
        <v>115</v>
      </c>
      <c r="G147" s="109">
        <f t="shared" si="18"/>
        <v>250</v>
      </c>
    </row>
    <row r="148" spans="1:7" x14ac:dyDescent="0.15">
      <c r="A148" s="109">
        <v>147</v>
      </c>
      <c r="B148" s="110">
        <f t="shared" si="15"/>
        <v>533</v>
      </c>
      <c r="C148" s="110">
        <f t="shared" si="16"/>
        <v>92</v>
      </c>
      <c r="D148" s="111">
        <f t="shared" si="17"/>
        <v>212</v>
      </c>
      <c r="E148" s="109">
        <v>17</v>
      </c>
      <c r="F148" s="109">
        <v>114</v>
      </c>
      <c r="G148" s="109">
        <f t="shared" si="18"/>
        <v>43</v>
      </c>
    </row>
    <row r="149" spans="1:7" x14ac:dyDescent="0.15">
      <c r="A149" s="109">
        <v>148</v>
      </c>
      <c r="B149" s="110">
        <f t="shared" si="15"/>
        <v>406</v>
      </c>
      <c r="C149" s="110">
        <f t="shared" si="16"/>
        <v>406</v>
      </c>
      <c r="D149" s="111">
        <f t="shared" si="17"/>
        <v>31</v>
      </c>
      <c r="E149" s="109">
        <v>18</v>
      </c>
      <c r="F149" s="109">
        <v>113</v>
      </c>
      <c r="G149" s="109">
        <f t="shared" si="18"/>
        <v>96</v>
      </c>
    </row>
    <row r="150" spans="1:7" x14ac:dyDescent="0.15">
      <c r="A150" s="109">
        <v>149</v>
      </c>
      <c r="B150" s="110">
        <f t="shared" si="15"/>
        <v>539</v>
      </c>
      <c r="C150" s="110">
        <f t="shared" si="16"/>
        <v>98</v>
      </c>
      <c r="D150" s="111">
        <f t="shared" si="17"/>
        <v>110</v>
      </c>
      <c r="E150" s="109">
        <v>19</v>
      </c>
      <c r="F150" s="109">
        <v>112</v>
      </c>
      <c r="G150" s="109">
        <f t="shared" si="18"/>
        <v>149</v>
      </c>
    </row>
    <row r="151" spans="1:7" x14ac:dyDescent="0.15">
      <c r="A151" s="109">
        <v>150</v>
      </c>
      <c r="B151" s="110">
        <f t="shared" si="15"/>
        <v>672</v>
      </c>
      <c r="C151" s="110">
        <f t="shared" si="16"/>
        <v>231</v>
      </c>
      <c r="D151" s="111">
        <f t="shared" si="17"/>
        <v>189</v>
      </c>
      <c r="E151" s="109">
        <v>20</v>
      </c>
      <c r="F151" s="109">
        <v>111</v>
      </c>
      <c r="G151" s="109">
        <f t="shared" si="18"/>
        <v>202</v>
      </c>
    </row>
    <row r="152" spans="1:7" x14ac:dyDescent="0.15">
      <c r="A152" s="109">
        <v>151</v>
      </c>
      <c r="B152" s="110">
        <f t="shared" si="15"/>
        <v>545</v>
      </c>
      <c r="C152" s="110">
        <f t="shared" si="16"/>
        <v>104</v>
      </c>
      <c r="D152" s="111">
        <f t="shared" si="17"/>
        <v>8</v>
      </c>
      <c r="E152" s="109">
        <v>21</v>
      </c>
      <c r="F152" s="109">
        <v>110</v>
      </c>
      <c r="G152" s="109">
        <f t="shared" si="18"/>
        <v>255</v>
      </c>
    </row>
    <row r="153" spans="1:7" x14ac:dyDescent="0.15">
      <c r="A153" s="109">
        <v>152</v>
      </c>
      <c r="B153" s="110">
        <f t="shared" si="15"/>
        <v>418</v>
      </c>
      <c r="C153" s="110">
        <f t="shared" si="16"/>
        <v>418</v>
      </c>
      <c r="D153" s="111">
        <f t="shared" si="17"/>
        <v>87</v>
      </c>
      <c r="E153" s="109">
        <v>22</v>
      </c>
      <c r="F153" s="109">
        <v>109</v>
      </c>
      <c r="G153" s="109">
        <f t="shared" si="18"/>
        <v>48</v>
      </c>
    </row>
    <row r="154" spans="1:7" x14ac:dyDescent="0.15">
      <c r="A154" s="109">
        <v>153</v>
      </c>
      <c r="B154" s="110">
        <f t="shared" si="15"/>
        <v>551</v>
      </c>
      <c r="C154" s="110">
        <f t="shared" si="16"/>
        <v>110</v>
      </c>
      <c r="D154" s="111">
        <f t="shared" si="17"/>
        <v>166</v>
      </c>
      <c r="E154" s="109">
        <v>23</v>
      </c>
      <c r="F154" s="109">
        <v>108</v>
      </c>
      <c r="G154" s="109">
        <f t="shared" si="18"/>
        <v>101</v>
      </c>
    </row>
    <row r="155" spans="1:7" x14ac:dyDescent="0.15">
      <c r="A155" s="109">
        <v>154</v>
      </c>
      <c r="B155" s="110">
        <f t="shared" si="15"/>
        <v>684</v>
      </c>
      <c r="C155" s="110">
        <f t="shared" si="16"/>
        <v>243</v>
      </c>
      <c r="D155" s="111">
        <f t="shared" si="17"/>
        <v>245</v>
      </c>
      <c r="E155" s="109">
        <v>24</v>
      </c>
      <c r="F155" s="109">
        <v>107</v>
      </c>
      <c r="G155" s="109">
        <f t="shared" si="18"/>
        <v>154</v>
      </c>
    </row>
    <row r="156" spans="1:7" x14ac:dyDescent="0.15">
      <c r="A156" s="109">
        <v>155</v>
      </c>
      <c r="B156" s="110">
        <f t="shared" si="15"/>
        <v>557</v>
      </c>
      <c r="C156" s="110">
        <f t="shared" si="16"/>
        <v>116</v>
      </c>
      <c r="D156" s="111">
        <f t="shared" si="17"/>
        <v>64</v>
      </c>
      <c r="E156" s="109">
        <v>25</v>
      </c>
      <c r="F156" s="109">
        <v>106</v>
      </c>
      <c r="G156" s="109">
        <f t="shared" si="18"/>
        <v>207</v>
      </c>
    </row>
    <row r="157" spans="1:7" x14ac:dyDescent="0.15">
      <c r="A157" s="109">
        <v>156</v>
      </c>
      <c r="B157" s="110">
        <f t="shared" si="15"/>
        <v>690</v>
      </c>
      <c r="C157" s="110">
        <f t="shared" si="16"/>
        <v>249</v>
      </c>
      <c r="D157" s="111">
        <f t="shared" si="17"/>
        <v>143</v>
      </c>
      <c r="E157" s="109">
        <v>26</v>
      </c>
      <c r="F157" s="109">
        <v>105</v>
      </c>
      <c r="G157" s="109">
        <f t="shared" si="18"/>
        <v>260</v>
      </c>
    </row>
    <row r="158" spans="1:7" x14ac:dyDescent="0.15">
      <c r="A158" s="109">
        <v>157</v>
      </c>
      <c r="B158" s="110">
        <f t="shared" si="15"/>
        <v>667</v>
      </c>
      <c r="C158" s="110">
        <f t="shared" si="16"/>
        <v>226</v>
      </c>
      <c r="D158" s="111">
        <f t="shared" si="17"/>
        <v>222</v>
      </c>
      <c r="E158" s="109">
        <v>27</v>
      </c>
      <c r="F158" s="109">
        <v>104</v>
      </c>
      <c r="G158" s="109">
        <f>A158</f>
        <v>157</v>
      </c>
    </row>
    <row r="159" spans="1:7" x14ac:dyDescent="0.15">
      <c r="A159" s="109">
        <v>158</v>
      </c>
      <c r="B159" s="110">
        <f t="shared" si="15"/>
        <v>540</v>
      </c>
      <c r="C159" s="110">
        <f t="shared" si="16"/>
        <v>99</v>
      </c>
      <c r="D159" s="111">
        <f t="shared" si="17"/>
        <v>41</v>
      </c>
      <c r="E159" s="109">
        <v>28</v>
      </c>
      <c r="F159" s="109">
        <v>103</v>
      </c>
      <c r="G159" s="109">
        <f>IF(G158+53&gt;260,G158-207,G158+53)</f>
        <v>210</v>
      </c>
    </row>
    <row r="160" spans="1:7" x14ac:dyDescent="0.15">
      <c r="A160" s="109">
        <v>159</v>
      </c>
      <c r="B160" s="110">
        <f t="shared" si="15"/>
        <v>413</v>
      </c>
      <c r="C160" s="110">
        <f t="shared" si="16"/>
        <v>413</v>
      </c>
      <c r="D160" s="111">
        <f t="shared" si="17"/>
        <v>120</v>
      </c>
      <c r="E160" s="109">
        <v>29</v>
      </c>
      <c r="F160" s="109">
        <v>102</v>
      </c>
      <c r="G160" s="109">
        <f t="shared" ref="G160:G170" si="19">IF(G159+53&gt;260,G159-207,G159+53)</f>
        <v>3</v>
      </c>
    </row>
    <row r="161" spans="1:7" x14ac:dyDescent="0.15">
      <c r="A161" s="109">
        <v>160</v>
      </c>
      <c r="B161" s="110">
        <f t="shared" si="15"/>
        <v>546</v>
      </c>
      <c r="C161" s="110">
        <f t="shared" si="16"/>
        <v>105</v>
      </c>
      <c r="D161" s="111">
        <f t="shared" si="17"/>
        <v>199</v>
      </c>
      <c r="E161" s="109">
        <v>30</v>
      </c>
      <c r="F161" s="109">
        <v>101</v>
      </c>
      <c r="G161" s="109">
        <f t="shared" si="19"/>
        <v>56</v>
      </c>
    </row>
    <row r="162" spans="1:7" x14ac:dyDescent="0.15">
      <c r="A162" s="109">
        <v>161</v>
      </c>
      <c r="B162" s="110">
        <f t="shared" si="15"/>
        <v>419</v>
      </c>
      <c r="C162" s="110">
        <f t="shared" si="16"/>
        <v>419</v>
      </c>
      <c r="D162" s="111">
        <f t="shared" si="17"/>
        <v>18</v>
      </c>
      <c r="E162" s="109">
        <v>31</v>
      </c>
      <c r="F162" s="109">
        <v>100</v>
      </c>
      <c r="G162" s="109">
        <f t="shared" si="19"/>
        <v>109</v>
      </c>
    </row>
    <row r="163" spans="1:7" x14ac:dyDescent="0.15">
      <c r="A163" s="109">
        <v>162</v>
      </c>
      <c r="B163" s="110">
        <f t="shared" si="15"/>
        <v>552</v>
      </c>
      <c r="C163" s="110">
        <f t="shared" si="16"/>
        <v>111</v>
      </c>
      <c r="D163" s="111">
        <f t="shared" si="17"/>
        <v>97</v>
      </c>
      <c r="E163" s="109">
        <v>32</v>
      </c>
      <c r="F163" s="109">
        <v>99</v>
      </c>
      <c r="G163" s="109">
        <f t="shared" si="19"/>
        <v>162</v>
      </c>
    </row>
    <row r="164" spans="1:7" x14ac:dyDescent="0.15">
      <c r="A164" s="109">
        <v>163</v>
      </c>
      <c r="B164" s="110">
        <f t="shared" si="15"/>
        <v>685</v>
      </c>
      <c r="C164" s="110">
        <f t="shared" si="16"/>
        <v>244</v>
      </c>
      <c r="D164" s="111">
        <f t="shared" si="17"/>
        <v>176</v>
      </c>
      <c r="E164" s="109">
        <v>33</v>
      </c>
      <c r="F164" s="109">
        <v>98</v>
      </c>
      <c r="G164" s="109">
        <f t="shared" si="19"/>
        <v>215</v>
      </c>
    </row>
    <row r="165" spans="1:7" x14ac:dyDescent="0.15">
      <c r="A165" s="109">
        <v>164</v>
      </c>
      <c r="B165" s="110">
        <f t="shared" si="15"/>
        <v>558</v>
      </c>
      <c r="C165" s="110">
        <f t="shared" si="16"/>
        <v>117</v>
      </c>
      <c r="D165" s="111">
        <f t="shared" si="17"/>
        <v>255</v>
      </c>
      <c r="E165" s="109">
        <v>34</v>
      </c>
      <c r="F165" s="109">
        <v>97</v>
      </c>
      <c r="G165" s="109">
        <f t="shared" si="19"/>
        <v>8</v>
      </c>
    </row>
    <row r="166" spans="1:7" x14ac:dyDescent="0.15">
      <c r="A166" s="109">
        <v>165</v>
      </c>
      <c r="B166" s="110">
        <f t="shared" si="15"/>
        <v>431</v>
      </c>
      <c r="C166" s="110">
        <f t="shared" si="16"/>
        <v>431</v>
      </c>
      <c r="D166" s="111">
        <f t="shared" si="17"/>
        <v>74</v>
      </c>
      <c r="E166" s="109">
        <v>35</v>
      </c>
      <c r="F166" s="109">
        <v>96</v>
      </c>
      <c r="G166" s="109">
        <f t="shared" si="19"/>
        <v>61</v>
      </c>
    </row>
    <row r="167" spans="1:7" x14ac:dyDescent="0.15">
      <c r="A167" s="109">
        <v>166</v>
      </c>
      <c r="B167" s="110">
        <f t="shared" si="15"/>
        <v>564</v>
      </c>
      <c r="C167" s="110">
        <f t="shared" si="16"/>
        <v>123</v>
      </c>
      <c r="D167" s="111">
        <f t="shared" si="17"/>
        <v>153</v>
      </c>
      <c r="E167" s="109">
        <v>36</v>
      </c>
      <c r="F167" s="109">
        <v>95</v>
      </c>
      <c r="G167" s="109">
        <f t="shared" si="19"/>
        <v>114</v>
      </c>
    </row>
    <row r="168" spans="1:7" x14ac:dyDescent="0.15">
      <c r="A168" s="109">
        <v>167</v>
      </c>
      <c r="B168" s="110">
        <f t="shared" si="15"/>
        <v>697</v>
      </c>
      <c r="C168" s="110">
        <f t="shared" si="16"/>
        <v>256</v>
      </c>
      <c r="D168" s="111">
        <f t="shared" si="17"/>
        <v>232</v>
      </c>
      <c r="E168" s="109">
        <v>37</v>
      </c>
      <c r="F168" s="109">
        <v>94</v>
      </c>
      <c r="G168" s="109">
        <f t="shared" si="19"/>
        <v>167</v>
      </c>
    </row>
    <row r="169" spans="1:7" x14ac:dyDescent="0.15">
      <c r="A169" s="109">
        <v>168</v>
      </c>
      <c r="B169" s="110">
        <f t="shared" si="15"/>
        <v>570</v>
      </c>
      <c r="C169" s="110">
        <f t="shared" si="16"/>
        <v>129</v>
      </c>
      <c r="D169" s="111">
        <f t="shared" si="17"/>
        <v>51</v>
      </c>
      <c r="E169" s="109">
        <v>38</v>
      </c>
      <c r="F169" s="109">
        <v>93</v>
      </c>
      <c r="G169" s="109">
        <f t="shared" si="19"/>
        <v>220</v>
      </c>
    </row>
    <row r="170" spans="1:7" x14ac:dyDescent="0.15">
      <c r="A170" s="109">
        <v>169</v>
      </c>
      <c r="B170" s="110">
        <f t="shared" si="15"/>
        <v>443</v>
      </c>
      <c r="C170" s="110">
        <f t="shared" si="16"/>
        <v>2</v>
      </c>
      <c r="D170" s="111">
        <f t="shared" si="17"/>
        <v>130</v>
      </c>
      <c r="E170" s="109">
        <v>39</v>
      </c>
      <c r="F170" s="109">
        <v>92</v>
      </c>
      <c r="G170" s="109">
        <f t="shared" si="19"/>
        <v>13</v>
      </c>
    </row>
    <row r="171" spans="1:7" x14ac:dyDescent="0.15">
      <c r="A171" s="109">
        <v>170</v>
      </c>
      <c r="B171" s="110">
        <f t="shared" si="15"/>
        <v>680</v>
      </c>
      <c r="C171" s="110">
        <f t="shared" si="16"/>
        <v>239</v>
      </c>
      <c r="D171" s="111">
        <f t="shared" si="17"/>
        <v>209</v>
      </c>
      <c r="E171" s="109">
        <v>40</v>
      </c>
      <c r="F171" s="109">
        <v>91</v>
      </c>
      <c r="G171" s="109">
        <f>A171</f>
        <v>170</v>
      </c>
    </row>
    <row r="172" spans="1:7" x14ac:dyDescent="0.15">
      <c r="A172" s="109">
        <v>171</v>
      </c>
      <c r="B172" s="110">
        <f t="shared" si="15"/>
        <v>553</v>
      </c>
      <c r="C172" s="110">
        <f t="shared" si="16"/>
        <v>112</v>
      </c>
      <c r="D172" s="111">
        <f t="shared" si="17"/>
        <v>28</v>
      </c>
      <c r="E172" s="109">
        <v>41</v>
      </c>
      <c r="F172" s="109">
        <v>90</v>
      </c>
      <c r="G172" s="109">
        <f>IF(G171+53&gt;260,G171-207,G171+53)</f>
        <v>223</v>
      </c>
    </row>
    <row r="173" spans="1:7" x14ac:dyDescent="0.15">
      <c r="A173" s="109">
        <v>172</v>
      </c>
      <c r="B173" s="110">
        <f t="shared" si="15"/>
        <v>426</v>
      </c>
      <c r="C173" s="110">
        <f t="shared" si="16"/>
        <v>426</v>
      </c>
      <c r="D173" s="111">
        <f t="shared" si="17"/>
        <v>107</v>
      </c>
      <c r="E173" s="109">
        <v>42</v>
      </c>
      <c r="F173" s="109">
        <v>89</v>
      </c>
      <c r="G173" s="109">
        <f t="shared" ref="G173:G183" si="20">IF(G172+53&gt;260,G172-207,G172+53)</f>
        <v>16</v>
      </c>
    </row>
    <row r="174" spans="1:7" x14ac:dyDescent="0.15">
      <c r="A174" s="109">
        <v>173</v>
      </c>
      <c r="B174" s="110">
        <f t="shared" si="15"/>
        <v>559</v>
      </c>
      <c r="C174" s="110">
        <f t="shared" si="16"/>
        <v>118</v>
      </c>
      <c r="D174" s="111">
        <f t="shared" si="17"/>
        <v>186</v>
      </c>
      <c r="E174" s="109">
        <v>43</v>
      </c>
      <c r="F174" s="109">
        <v>88</v>
      </c>
      <c r="G174" s="109">
        <f t="shared" si="20"/>
        <v>69</v>
      </c>
    </row>
    <row r="175" spans="1:7" x14ac:dyDescent="0.15">
      <c r="A175" s="109">
        <v>174</v>
      </c>
      <c r="B175" s="110">
        <f t="shared" si="15"/>
        <v>432</v>
      </c>
      <c r="C175" s="110">
        <f t="shared" si="16"/>
        <v>432</v>
      </c>
      <c r="D175" s="111">
        <f t="shared" si="17"/>
        <v>5</v>
      </c>
      <c r="E175" s="109">
        <v>44</v>
      </c>
      <c r="F175" s="109">
        <v>87</v>
      </c>
      <c r="G175" s="109">
        <f t="shared" si="20"/>
        <v>122</v>
      </c>
    </row>
    <row r="176" spans="1:7" x14ac:dyDescent="0.15">
      <c r="A176" s="109">
        <v>175</v>
      </c>
      <c r="B176" s="110">
        <f t="shared" si="15"/>
        <v>565</v>
      </c>
      <c r="C176" s="110">
        <f t="shared" si="16"/>
        <v>124</v>
      </c>
      <c r="D176" s="111">
        <f t="shared" si="17"/>
        <v>84</v>
      </c>
      <c r="E176" s="109">
        <v>45</v>
      </c>
      <c r="F176" s="109">
        <v>86</v>
      </c>
      <c r="G176" s="109">
        <f t="shared" si="20"/>
        <v>175</v>
      </c>
    </row>
    <row r="177" spans="1:7" x14ac:dyDescent="0.15">
      <c r="A177" s="109">
        <v>176</v>
      </c>
      <c r="B177" s="110">
        <f t="shared" si="15"/>
        <v>698</v>
      </c>
      <c r="C177" s="110">
        <f t="shared" si="16"/>
        <v>257</v>
      </c>
      <c r="D177" s="111">
        <f t="shared" si="17"/>
        <v>163</v>
      </c>
      <c r="E177" s="109">
        <v>46</v>
      </c>
      <c r="F177" s="109">
        <v>85</v>
      </c>
      <c r="G177" s="109">
        <f t="shared" si="20"/>
        <v>228</v>
      </c>
    </row>
    <row r="178" spans="1:7" x14ac:dyDescent="0.15">
      <c r="A178" s="109">
        <v>177</v>
      </c>
      <c r="B178" s="110">
        <f t="shared" si="15"/>
        <v>571</v>
      </c>
      <c r="C178" s="110">
        <f t="shared" si="16"/>
        <v>130</v>
      </c>
      <c r="D178" s="111">
        <f t="shared" si="17"/>
        <v>242</v>
      </c>
      <c r="E178" s="109">
        <v>47</v>
      </c>
      <c r="F178" s="109">
        <v>84</v>
      </c>
      <c r="G178" s="109">
        <f t="shared" si="20"/>
        <v>21</v>
      </c>
    </row>
    <row r="179" spans="1:7" x14ac:dyDescent="0.15">
      <c r="A179" s="109">
        <v>178</v>
      </c>
      <c r="B179" s="110">
        <f t="shared" si="15"/>
        <v>444</v>
      </c>
      <c r="C179" s="110">
        <f t="shared" si="16"/>
        <v>3</v>
      </c>
      <c r="D179" s="111">
        <f t="shared" si="17"/>
        <v>61</v>
      </c>
      <c r="E179" s="109">
        <v>48</v>
      </c>
      <c r="F179" s="109">
        <v>83</v>
      </c>
      <c r="G179" s="109">
        <f t="shared" si="20"/>
        <v>74</v>
      </c>
    </row>
    <row r="180" spans="1:7" x14ac:dyDescent="0.15">
      <c r="A180" s="109">
        <v>179</v>
      </c>
      <c r="B180" s="110">
        <f t="shared" si="15"/>
        <v>577</v>
      </c>
      <c r="C180" s="110">
        <f t="shared" si="16"/>
        <v>136</v>
      </c>
      <c r="D180" s="111">
        <f t="shared" si="17"/>
        <v>140</v>
      </c>
      <c r="E180" s="109">
        <v>49</v>
      </c>
      <c r="F180" s="109">
        <v>82</v>
      </c>
      <c r="G180" s="109">
        <f t="shared" si="20"/>
        <v>127</v>
      </c>
    </row>
    <row r="181" spans="1:7" x14ac:dyDescent="0.15">
      <c r="A181" s="109">
        <v>180</v>
      </c>
      <c r="B181" s="110">
        <f t="shared" si="15"/>
        <v>710</v>
      </c>
      <c r="C181" s="110">
        <f t="shared" si="16"/>
        <v>269</v>
      </c>
      <c r="D181" s="111">
        <f t="shared" si="17"/>
        <v>219</v>
      </c>
      <c r="E181" s="109">
        <v>50</v>
      </c>
      <c r="F181" s="109">
        <v>81</v>
      </c>
      <c r="G181" s="109">
        <f t="shared" si="20"/>
        <v>180</v>
      </c>
    </row>
    <row r="182" spans="1:7" x14ac:dyDescent="0.15">
      <c r="A182" s="109">
        <v>181</v>
      </c>
      <c r="B182" s="110">
        <f t="shared" si="15"/>
        <v>583</v>
      </c>
      <c r="C182" s="110">
        <f t="shared" si="16"/>
        <v>142</v>
      </c>
      <c r="D182" s="111">
        <f t="shared" si="17"/>
        <v>38</v>
      </c>
      <c r="E182" s="109">
        <v>51</v>
      </c>
      <c r="F182" s="109">
        <v>80</v>
      </c>
      <c r="G182" s="109">
        <f t="shared" si="20"/>
        <v>233</v>
      </c>
    </row>
    <row r="183" spans="1:7" x14ac:dyDescent="0.15">
      <c r="A183" s="109">
        <v>182</v>
      </c>
      <c r="B183" s="110">
        <f t="shared" si="15"/>
        <v>456</v>
      </c>
      <c r="C183" s="110">
        <f t="shared" si="16"/>
        <v>15</v>
      </c>
      <c r="D183" s="111">
        <f t="shared" si="17"/>
        <v>117</v>
      </c>
      <c r="E183" s="109">
        <v>52</v>
      </c>
      <c r="F183" s="109">
        <v>79</v>
      </c>
      <c r="G183" s="109">
        <f t="shared" si="20"/>
        <v>26</v>
      </c>
    </row>
    <row r="184" spans="1:7" x14ac:dyDescent="0.15">
      <c r="A184" s="109">
        <v>183</v>
      </c>
      <c r="B184" s="110">
        <f t="shared" si="15"/>
        <v>693</v>
      </c>
      <c r="C184" s="110">
        <f t="shared" si="16"/>
        <v>252</v>
      </c>
      <c r="D184" s="111">
        <f t="shared" si="17"/>
        <v>196</v>
      </c>
      <c r="E184" s="109">
        <v>53</v>
      </c>
      <c r="F184" s="109">
        <v>78</v>
      </c>
      <c r="G184" s="109">
        <f>A184</f>
        <v>183</v>
      </c>
    </row>
    <row r="185" spans="1:7" x14ac:dyDescent="0.15">
      <c r="A185" s="109">
        <v>184</v>
      </c>
      <c r="B185" s="110">
        <f t="shared" si="15"/>
        <v>566</v>
      </c>
      <c r="C185" s="110">
        <f t="shared" si="16"/>
        <v>125</v>
      </c>
      <c r="D185" s="111">
        <f t="shared" si="17"/>
        <v>15</v>
      </c>
      <c r="E185" s="109">
        <v>54</v>
      </c>
      <c r="F185" s="109">
        <v>77</v>
      </c>
      <c r="G185" s="109">
        <f>IF(G184+53&gt;260,G184-207,G184+53)</f>
        <v>236</v>
      </c>
    </row>
    <row r="186" spans="1:7" x14ac:dyDescent="0.15">
      <c r="A186" s="109">
        <v>185</v>
      </c>
      <c r="B186" s="110">
        <f t="shared" si="15"/>
        <v>439</v>
      </c>
      <c r="C186" s="110">
        <f t="shared" si="16"/>
        <v>439</v>
      </c>
      <c r="D186" s="111">
        <f t="shared" si="17"/>
        <v>94</v>
      </c>
      <c r="E186" s="109">
        <v>55</v>
      </c>
      <c r="F186" s="109">
        <v>76</v>
      </c>
      <c r="G186" s="109">
        <f t="shared" ref="G186:G196" si="21">IF(G185+53&gt;260,G185-207,G185+53)</f>
        <v>29</v>
      </c>
    </row>
    <row r="187" spans="1:7" x14ac:dyDescent="0.15">
      <c r="A187" s="109">
        <v>186</v>
      </c>
      <c r="B187" s="110">
        <f t="shared" si="15"/>
        <v>572</v>
      </c>
      <c r="C187" s="110">
        <f t="shared" si="16"/>
        <v>131</v>
      </c>
      <c r="D187" s="111">
        <f t="shared" si="17"/>
        <v>173</v>
      </c>
      <c r="E187" s="109">
        <v>56</v>
      </c>
      <c r="F187" s="109">
        <v>75</v>
      </c>
      <c r="G187" s="109">
        <f t="shared" si="21"/>
        <v>82</v>
      </c>
    </row>
    <row r="188" spans="1:7" x14ac:dyDescent="0.15">
      <c r="A188" s="109">
        <v>187</v>
      </c>
      <c r="B188" s="110">
        <f t="shared" si="15"/>
        <v>705</v>
      </c>
      <c r="C188" s="110">
        <f t="shared" si="16"/>
        <v>264</v>
      </c>
      <c r="D188" s="111">
        <f t="shared" si="17"/>
        <v>252</v>
      </c>
      <c r="E188" s="109">
        <v>57</v>
      </c>
      <c r="F188" s="109">
        <v>74</v>
      </c>
      <c r="G188" s="109">
        <f t="shared" si="21"/>
        <v>135</v>
      </c>
    </row>
    <row r="189" spans="1:7" x14ac:dyDescent="0.15">
      <c r="A189" s="109">
        <v>188</v>
      </c>
      <c r="B189" s="110">
        <f t="shared" si="15"/>
        <v>578</v>
      </c>
      <c r="C189" s="110">
        <f t="shared" si="16"/>
        <v>137</v>
      </c>
      <c r="D189" s="111">
        <f t="shared" si="17"/>
        <v>71</v>
      </c>
      <c r="E189" s="109">
        <v>58</v>
      </c>
      <c r="F189" s="109">
        <v>73</v>
      </c>
      <c r="G189" s="109">
        <f t="shared" si="21"/>
        <v>188</v>
      </c>
    </row>
    <row r="190" spans="1:7" x14ac:dyDescent="0.15">
      <c r="A190" s="109">
        <v>189</v>
      </c>
      <c r="B190" s="110">
        <f t="shared" si="15"/>
        <v>711</v>
      </c>
      <c r="C190" s="110">
        <f t="shared" si="16"/>
        <v>270</v>
      </c>
      <c r="D190" s="111">
        <f t="shared" si="17"/>
        <v>150</v>
      </c>
      <c r="E190" s="109">
        <v>59</v>
      </c>
      <c r="F190" s="109">
        <v>72</v>
      </c>
      <c r="G190" s="109">
        <f t="shared" si="21"/>
        <v>241</v>
      </c>
    </row>
    <row r="191" spans="1:7" x14ac:dyDescent="0.15">
      <c r="A191" s="109">
        <v>190</v>
      </c>
      <c r="B191" s="110">
        <f t="shared" si="15"/>
        <v>584</v>
      </c>
      <c r="C191" s="110">
        <f t="shared" si="16"/>
        <v>143</v>
      </c>
      <c r="D191" s="111">
        <f t="shared" si="17"/>
        <v>229</v>
      </c>
      <c r="E191" s="109">
        <v>60</v>
      </c>
      <c r="F191" s="109">
        <v>71</v>
      </c>
      <c r="G191" s="109">
        <f t="shared" si="21"/>
        <v>34</v>
      </c>
    </row>
    <row r="192" spans="1:7" x14ac:dyDescent="0.15">
      <c r="A192" s="109">
        <v>191</v>
      </c>
      <c r="B192" s="110">
        <f t="shared" si="15"/>
        <v>457</v>
      </c>
      <c r="C192" s="110">
        <f t="shared" si="16"/>
        <v>16</v>
      </c>
      <c r="D192" s="111">
        <f t="shared" si="17"/>
        <v>48</v>
      </c>
      <c r="E192" s="109">
        <v>61</v>
      </c>
      <c r="F192" s="109">
        <v>70</v>
      </c>
      <c r="G192" s="109">
        <f t="shared" si="21"/>
        <v>87</v>
      </c>
    </row>
    <row r="193" spans="1:7" x14ac:dyDescent="0.15">
      <c r="A193" s="109">
        <v>192</v>
      </c>
      <c r="B193" s="110">
        <f t="shared" si="15"/>
        <v>590</v>
      </c>
      <c r="C193" s="110">
        <f t="shared" si="16"/>
        <v>149</v>
      </c>
      <c r="D193" s="111">
        <f t="shared" si="17"/>
        <v>127</v>
      </c>
      <c r="E193" s="109">
        <v>62</v>
      </c>
      <c r="F193" s="109">
        <v>69</v>
      </c>
      <c r="G193" s="109">
        <f t="shared" si="21"/>
        <v>140</v>
      </c>
    </row>
    <row r="194" spans="1:7" x14ac:dyDescent="0.15">
      <c r="A194" s="109">
        <v>193</v>
      </c>
      <c r="B194" s="110">
        <f t="shared" si="15"/>
        <v>723</v>
      </c>
      <c r="C194" s="110">
        <f t="shared" si="16"/>
        <v>282</v>
      </c>
      <c r="D194" s="111">
        <f t="shared" si="17"/>
        <v>206</v>
      </c>
      <c r="E194" s="109">
        <v>63</v>
      </c>
      <c r="F194" s="109">
        <v>68</v>
      </c>
      <c r="G194" s="109">
        <f t="shared" si="21"/>
        <v>193</v>
      </c>
    </row>
    <row r="195" spans="1:7" x14ac:dyDescent="0.15">
      <c r="A195" s="109">
        <v>194</v>
      </c>
      <c r="B195" s="110">
        <f t="shared" ref="B195:B258" si="22">SUM(D195:G195)+A195</f>
        <v>596</v>
      </c>
      <c r="C195" s="110">
        <f t="shared" ref="C195:C258" si="23">MOD(B195,441)</f>
        <v>155</v>
      </c>
      <c r="D195" s="111">
        <f t="shared" si="17"/>
        <v>25</v>
      </c>
      <c r="E195" s="109">
        <v>64</v>
      </c>
      <c r="F195" s="109">
        <v>67</v>
      </c>
      <c r="G195" s="109">
        <f t="shared" si="21"/>
        <v>246</v>
      </c>
    </row>
    <row r="196" spans="1:7" x14ac:dyDescent="0.15">
      <c r="A196" s="109">
        <v>195</v>
      </c>
      <c r="B196" s="110">
        <f t="shared" si="22"/>
        <v>469</v>
      </c>
      <c r="C196" s="110">
        <f t="shared" si="23"/>
        <v>28</v>
      </c>
      <c r="D196" s="111">
        <f t="shared" ref="D196:D259" si="24">IF(D195+79&gt;260,D195-181,D195+79)</f>
        <v>104</v>
      </c>
      <c r="E196" s="109">
        <v>65</v>
      </c>
      <c r="F196" s="109">
        <v>66</v>
      </c>
      <c r="G196" s="109">
        <f t="shared" si="21"/>
        <v>39</v>
      </c>
    </row>
    <row r="197" spans="1:7" x14ac:dyDescent="0.15">
      <c r="A197" s="109">
        <v>196</v>
      </c>
      <c r="B197" s="110">
        <f t="shared" si="22"/>
        <v>706</v>
      </c>
      <c r="C197" s="110">
        <f t="shared" si="23"/>
        <v>265</v>
      </c>
      <c r="D197" s="111">
        <f t="shared" si="24"/>
        <v>183</v>
      </c>
      <c r="E197" s="109">
        <v>66</v>
      </c>
      <c r="F197" s="109">
        <v>65</v>
      </c>
      <c r="G197" s="109">
        <f>A197</f>
        <v>196</v>
      </c>
    </row>
    <row r="198" spans="1:7" x14ac:dyDescent="0.15">
      <c r="A198" s="109">
        <v>197</v>
      </c>
      <c r="B198" s="110">
        <f t="shared" si="22"/>
        <v>579</v>
      </c>
      <c r="C198" s="110">
        <f t="shared" si="23"/>
        <v>138</v>
      </c>
      <c r="D198" s="111">
        <f t="shared" si="24"/>
        <v>2</v>
      </c>
      <c r="E198" s="109">
        <v>67</v>
      </c>
      <c r="F198" s="109">
        <v>64</v>
      </c>
      <c r="G198" s="109">
        <f>IF(G197+53&gt;260,G197-207,G197+53)</f>
        <v>249</v>
      </c>
    </row>
    <row r="199" spans="1:7" x14ac:dyDescent="0.15">
      <c r="A199" s="109">
        <v>198</v>
      </c>
      <c r="B199" s="110">
        <f t="shared" si="22"/>
        <v>452</v>
      </c>
      <c r="C199" s="110">
        <f t="shared" si="23"/>
        <v>11</v>
      </c>
      <c r="D199" s="111">
        <f t="shared" si="24"/>
        <v>81</v>
      </c>
      <c r="E199" s="109">
        <v>68</v>
      </c>
      <c r="F199" s="109">
        <v>63</v>
      </c>
      <c r="G199" s="109">
        <f t="shared" ref="G199:G209" si="25">IF(G198+53&gt;260,G198-207,G198+53)</f>
        <v>42</v>
      </c>
    </row>
    <row r="200" spans="1:7" x14ac:dyDescent="0.15">
      <c r="A200" s="109">
        <v>199</v>
      </c>
      <c r="B200" s="110">
        <f t="shared" si="22"/>
        <v>585</v>
      </c>
      <c r="C200" s="110">
        <f t="shared" si="23"/>
        <v>144</v>
      </c>
      <c r="D200" s="111">
        <f t="shared" si="24"/>
        <v>160</v>
      </c>
      <c r="E200" s="109">
        <v>69</v>
      </c>
      <c r="F200" s="109">
        <v>62</v>
      </c>
      <c r="G200" s="109">
        <f t="shared" si="25"/>
        <v>95</v>
      </c>
    </row>
    <row r="201" spans="1:7" x14ac:dyDescent="0.15">
      <c r="A201" s="109">
        <v>200</v>
      </c>
      <c r="B201" s="110">
        <f t="shared" si="22"/>
        <v>718</v>
      </c>
      <c r="C201" s="110">
        <f t="shared" si="23"/>
        <v>277</v>
      </c>
      <c r="D201" s="111">
        <f t="shared" si="24"/>
        <v>239</v>
      </c>
      <c r="E201" s="109">
        <v>70</v>
      </c>
      <c r="F201" s="109">
        <v>61</v>
      </c>
      <c r="G201" s="109">
        <f t="shared" si="25"/>
        <v>148</v>
      </c>
    </row>
    <row r="202" spans="1:7" x14ac:dyDescent="0.15">
      <c r="A202" s="109">
        <v>201</v>
      </c>
      <c r="B202" s="110">
        <f t="shared" si="22"/>
        <v>591</v>
      </c>
      <c r="C202" s="110">
        <f t="shared" si="23"/>
        <v>150</v>
      </c>
      <c r="D202" s="111">
        <f t="shared" si="24"/>
        <v>58</v>
      </c>
      <c r="E202" s="109">
        <v>71</v>
      </c>
      <c r="F202" s="109">
        <v>60</v>
      </c>
      <c r="G202" s="109">
        <f t="shared" si="25"/>
        <v>201</v>
      </c>
    </row>
    <row r="203" spans="1:7" x14ac:dyDescent="0.15">
      <c r="A203" s="109">
        <v>202</v>
      </c>
      <c r="B203" s="110">
        <f t="shared" si="22"/>
        <v>724</v>
      </c>
      <c r="C203" s="110">
        <f t="shared" si="23"/>
        <v>283</v>
      </c>
      <c r="D203" s="111">
        <f t="shared" si="24"/>
        <v>137</v>
      </c>
      <c r="E203" s="109">
        <v>72</v>
      </c>
      <c r="F203" s="109">
        <v>59</v>
      </c>
      <c r="G203" s="109">
        <f t="shared" si="25"/>
        <v>254</v>
      </c>
    </row>
    <row r="204" spans="1:7" x14ac:dyDescent="0.15">
      <c r="A204" s="109">
        <v>203</v>
      </c>
      <c r="B204" s="110">
        <f t="shared" si="22"/>
        <v>597</v>
      </c>
      <c r="C204" s="110">
        <f t="shared" si="23"/>
        <v>156</v>
      </c>
      <c r="D204" s="111">
        <f t="shared" si="24"/>
        <v>216</v>
      </c>
      <c r="E204" s="109">
        <v>73</v>
      </c>
      <c r="F204" s="109">
        <v>58</v>
      </c>
      <c r="G204" s="109">
        <f t="shared" si="25"/>
        <v>47</v>
      </c>
    </row>
    <row r="205" spans="1:7" x14ac:dyDescent="0.15">
      <c r="A205" s="109">
        <v>204</v>
      </c>
      <c r="B205" s="110">
        <f t="shared" si="22"/>
        <v>470</v>
      </c>
      <c r="C205" s="110">
        <f t="shared" si="23"/>
        <v>29</v>
      </c>
      <c r="D205" s="111">
        <f t="shared" si="24"/>
        <v>35</v>
      </c>
      <c r="E205" s="109">
        <v>74</v>
      </c>
      <c r="F205" s="109">
        <v>57</v>
      </c>
      <c r="G205" s="109">
        <f t="shared" si="25"/>
        <v>100</v>
      </c>
    </row>
    <row r="206" spans="1:7" x14ac:dyDescent="0.15">
      <c r="A206" s="109">
        <v>205</v>
      </c>
      <c r="B206" s="110">
        <f t="shared" si="22"/>
        <v>603</v>
      </c>
      <c r="C206" s="110">
        <f t="shared" si="23"/>
        <v>162</v>
      </c>
      <c r="D206" s="111">
        <f t="shared" si="24"/>
        <v>114</v>
      </c>
      <c r="E206" s="109">
        <v>75</v>
      </c>
      <c r="F206" s="109">
        <v>56</v>
      </c>
      <c r="G206" s="109">
        <f t="shared" si="25"/>
        <v>153</v>
      </c>
    </row>
    <row r="207" spans="1:7" x14ac:dyDescent="0.15">
      <c r="A207" s="109">
        <v>206</v>
      </c>
      <c r="B207" s="110">
        <f t="shared" si="22"/>
        <v>736</v>
      </c>
      <c r="C207" s="110">
        <f t="shared" si="23"/>
        <v>295</v>
      </c>
      <c r="D207" s="111">
        <f t="shared" si="24"/>
        <v>193</v>
      </c>
      <c r="E207" s="109">
        <v>76</v>
      </c>
      <c r="F207" s="109">
        <v>55</v>
      </c>
      <c r="G207" s="109">
        <f t="shared" si="25"/>
        <v>206</v>
      </c>
    </row>
    <row r="208" spans="1:7" x14ac:dyDescent="0.15">
      <c r="A208" s="109">
        <v>207</v>
      </c>
      <c r="B208" s="110">
        <f t="shared" si="22"/>
        <v>609</v>
      </c>
      <c r="C208" s="110">
        <f t="shared" si="23"/>
        <v>168</v>
      </c>
      <c r="D208" s="111">
        <f t="shared" si="24"/>
        <v>12</v>
      </c>
      <c r="E208" s="109">
        <v>77</v>
      </c>
      <c r="F208" s="109">
        <v>54</v>
      </c>
      <c r="G208" s="109">
        <f t="shared" si="25"/>
        <v>259</v>
      </c>
    </row>
    <row r="209" spans="1:7" x14ac:dyDescent="0.15">
      <c r="A209" s="109">
        <v>208</v>
      </c>
      <c r="B209" s="110">
        <f t="shared" si="22"/>
        <v>482</v>
      </c>
      <c r="C209" s="110">
        <f t="shared" si="23"/>
        <v>41</v>
      </c>
      <c r="D209" s="111">
        <f t="shared" si="24"/>
        <v>91</v>
      </c>
      <c r="E209" s="109">
        <v>78</v>
      </c>
      <c r="F209" s="109">
        <v>53</v>
      </c>
      <c r="G209" s="109">
        <f t="shared" si="25"/>
        <v>52</v>
      </c>
    </row>
    <row r="210" spans="1:7" x14ac:dyDescent="0.15">
      <c r="A210" s="109">
        <v>209</v>
      </c>
      <c r="B210" s="110">
        <f t="shared" si="22"/>
        <v>719</v>
      </c>
      <c r="C210" s="110">
        <f t="shared" si="23"/>
        <v>278</v>
      </c>
      <c r="D210" s="111">
        <f t="shared" si="24"/>
        <v>170</v>
      </c>
      <c r="E210" s="109">
        <v>79</v>
      </c>
      <c r="F210" s="109">
        <v>52</v>
      </c>
      <c r="G210" s="109">
        <f>A210</f>
        <v>209</v>
      </c>
    </row>
    <row r="211" spans="1:7" x14ac:dyDescent="0.15">
      <c r="A211" s="109">
        <v>210</v>
      </c>
      <c r="B211" s="110">
        <f t="shared" si="22"/>
        <v>592</v>
      </c>
      <c r="C211" s="110">
        <f t="shared" si="23"/>
        <v>151</v>
      </c>
      <c r="D211" s="111">
        <f t="shared" si="24"/>
        <v>249</v>
      </c>
      <c r="E211" s="109">
        <v>80</v>
      </c>
      <c r="F211" s="109">
        <v>51</v>
      </c>
      <c r="G211" s="109">
        <f>IF(G210+53&gt;260,G210-207,G210+53)</f>
        <v>2</v>
      </c>
    </row>
    <row r="212" spans="1:7" x14ac:dyDescent="0.15">
      <c r="A212" s="109">
        <v>211</v>
      </c>
      <c r="B212" s="110">
        <f t="shared" si="22"/>
        <v>465</v>
      </c>
      <c r="C212" s="110">
        <f t="shared" si="23"/>
        <v>24</v>
      </c>
      <c r="D212" s="111">
        <f t="shared" si="24"/>
        <v>68</v>
      </c>
      <c r="E212" s="109">
        <v>81</v>
      </c>
      <c r="F212" s="109">
        <v>50</v>
      </c>
      <c r="G212" s="109">
        <f t="shared" ref="G212:G222" si="26">IF(G211+53&gt;260,G211-207,G211+53)</f>
        <v>55</v>
      </c>
    </row>
    <row r="213" spans="1:7" x14ac:dyDescent="0.15">
      <c r="A213" s="109">
        <v>212</v>
      </c>
      <c r="B213" s="110">
        <f t="shared" si="22"/>
        <v>598</v>
      </c>
      <c r="C213" s="110">
        <f t="shared" si="23"/>
        <v>157</v>
      </c>
      <c r="D213" s="111">
        <f t="shared" si="24"/>
        <v>147</v>
      </c>
      <c r="E213" s="109">
        <v>82</v>
      </c>
      <c r="F213" s="109">
        <v>49</v>
      </c>
      <c r="G213" s="109">
        <f t="shared" si="26"/>
        <v>108</v>
      </c>
    </row>
    <row r="214" spans="1:7" x14ac:dyDescent="0.15">
      <c r="A214" s="109">
        <v>213</v>
      </c>
      <c r="B214" s="110">
        <f t="shared" si="22"/>
        <v>731</v>
      </c>
      <c r="C214" s="110">
        <f t="shared" si="23"/>
        <v>290</v>
      </c>
      <c r="D214" s="111">
        <f t="shared" si="24"/>
        <v>226</v>
      </c>
      <c r="E214" s="109">
        <v>83</v>
      </c>
      <c r="F214" s="109">
        <v>48</v>
      </c>
      <c r="G214" s="109">
        <f t="shared" si="26"/>
        <v>161</v>
      </c>
    </row>
    <row r="215" spans="1:7" x14ac:dyDescent="0.15">
      <c r="A215" s="109">
        <v>214</v>
      </c>
      <c r="B215" s="110">
        <f t="shared" si="22"/>
        <v>604</v>
      </c>
      <c r="C215" s="110">
        <f t="shared" si="23"/>
        <v>163</v>
      </c>
      <c r="D215" s="111">
        <f t="shared" si="24"/>
        <v>45</v>
      </c>
      <c r="E215" s="109">
        <v>84</v>
      </c>
      <c r="F215" s="109">
        <v>47</v>
      </c>
      <c r="G215" s="109">
        <f t="shared" si="26"/>
        <v>214</v>
      </c>
    </row>
    <row r="216" spans="1:7" x14ac:dyDescent="0.15">
      <c r="A216" s="109">
        <v>215</v>
      </c>
      <c r="B216" s="110">
        <f t="shared" si="22"/>
        <v>477</v>
      </c>
      <c r="C216" s="110">
        <f t="shared" si="23"/>
        <v>36</v>
      </c>
      <c r="D216" s="111">
        <f t="shared" si="24"/>
        <v>124</v>
      </c>
      <c r="E216" s="109">
        <v>85</v>
      </c>
      <c r="F216" s="109">
        <v>46</v>
      </c>
      <c r="G216" s="109">
        <f t="shared" si="26"/>
        <v>7</v>
      </c>
    </row>
    <row r="217" spans="1:7" x14ac:dyDescent="0.15">
      <c r="A217" s="109">
        <v>216</v>
      </c>
      <c r="B217" s="110">
        <f t="shared" si="22"/>
        <v>610</v>
      </c>
      <c r="C217" s="110">
        <f t="shared" si="23"/>
        <v>169</v>
      </c>
      <c r="D217" s="111">
        <f t="shared" si="24"/>
        <v>203</v>
      </c>
      <c r="E217" s="109">
        <v>86</v>
      </c>
      <c r="F217" s="109">
        <v>45</v>
      </c>
      <c r="G217" s="109">
        <f t="shared" si="26"/>
        <v>60</v>
      </c>
    </row>
    <row r="218" spans="1:7" x14ac:dyDescent="0.15">
      <c r="A218" s="109">
        <v>217</v>
      </c>
      <c r="B218" s="110">
        <f t="shared" si="22"/>
        <v>483</v>
      </c>
      <c r="C218" s="110">
        <f t="shared" si="23"/>
        <v>42</v>
      </c>
      <c r="D218" s="111">
        <f t="shared" si="24"/>
        <v>22</v>
      </c>
      <c r="E218" s="109">
        <v>87</v>
      </c>
      <c r="F218" s="109">
        <v>44</v>
      </c>
      <c r="G218" s="109">
        <f t="shared" si="26"/>
        <v>113</v>
      </c>
    </row>
    <row r="219" spans="1:7" x14ac:dyDescent="0.15">
      <c r="A219" s="109">
        <v>218</v>
      </c>
      <c r="B219" s="110">
        <f t="shared" si="22"/>
        <v>616</v>
      </c>
      <c r="C219" s="110">
        <f t="shared" si="23"/>
        <v>175</v>
      </c>
      <c r="D219" s="111">
        <f t="shared" si="24"/>
        <v>101</v>
      </c>
      <c r="E219" s="109">
        <v>88</v>
      </c>
      <c r="F219" s="109">
        <v>43</v>
      </c>
      <c r="G219" s="109">
        <f t="shared" si="26"/>
        <v>166</v>
      </c>
    </row>
    <row r="220" spans="1:7" x14ac:dyDescent="0.15">
      <c r="A220" s="109">
        <v>219</v>
      </c>
      <c r="B220" s="110">
        <f t="shared" si="22"/>
        <v>749</v>
      </c>
      <c r="C220" s="110">
        <f t="shared" si="23"/>
        <v>308</v>
      </c>
      <c r="D220" s="111">
        <f t="shared" si="24"/>
        <v>180</v>
      </c>
      <c r="E220" s="109">
        <v>89</v>
      </c>
      <c r="F220" s="109">
        <v>42</v>
      </c>
      <c r="G220" s="109">
        <f t="shared" si="26"/>
        <v>219</v>
      </c>
    </row>
    <row r="221" spans="1:7" x14ac:dyDescent="0.15">
      <c r="A221" s="109">
        <v>220</v>
      </c>
      <c r="B221" s="110">
        <f t="shared" si="22"/>
        <v>622</v>
      </c>
      <c r="C221" s="110">
        <f t="shared" si="23"/>
        <v>181</v>
      </c>
      <c r="D221" s="111">
        <f t="shared" si="24"/>
        <v>259</v>
      </c>
      <c r="E221" s="109">
        <v>90</v>
      </c>
      <c r="F221" s="109">
        <v>41</v>
      </c>
      <c r="G221" s="109">
        <f t="shared" si="26"/>
        <v>12</v>
      </c>
    </row>
    <row r="222" spans="1:7" x14ac:dyDescent="0.15">
      <c r="A222" s="109">
        <v>221</v>
      </c>
      <c r="B222" s="110">
        <f t="shared" si="22"/>
        <v>495</v>
      </c>
      <c r="C222" s="110">
        <f t="shared" si="23"/>
        <v>54</v>
      </c>
      <c r="D222" s="111">
        <f t="shared" si="24"/>
        <v>78</v>
      </c>
      <c r="E222" s="109">
        <v>91</v>
      </c>
      <c r="F222" s="109">
        <v>40</v>
      </c>
      <c r="G222" s="109">
        <f t="shared" si="26"/>
        <v>65</v>
      </c>
    </row>
    <row r="223" spans="1:7" x14ac:dyDescent="0.15">
      <c r="A223" s="109">
        <v>222</v>
      </c>
      <c r="B223" s="110">
        <f t="shared" si="22"/>
        <v>732</v>
      </c>
      <c r="C223" s="110">
        <f t="shared" si="23"/>
        <v>291</v>
      </c>
      <c r="D223" s="111">
        <f t="shared" si="24"/>
        <v>157</v>
      </c>
      <c r="E223" s="109">
        <v>92</v>
      </c>
      <c r="F223" s="109">
        <v>39</v>
      </c>
      <c r="G223" s="109">
        <f>A223</f>
        <v>222</v>
      </c>
    </row>
    <row r="224" spans="1:7" x14ac:dyDescent="0.15">
      <c r="A224" s="109">
        <v>223</v>
      </c>
      <c r="B224" s="110">
        <f t="shared" si="22"/>
        <v>605</v>
      </c>
      <c r="C224" s="110">
        <f t="shared" si="23"/>
        <v>164</v>
      </c>
      <c r="D224" s="111">
        <f t="shared" si="24"/>
        <v>236</v>
      </c>
      <c r="E224" s="109">
        <v>93</v>
      </c>
      <c r="F224" s="109">
        <v>38</v>
      </c>
      <c r="G224" s="109">
        <f>IF(G223+53&gt;260,G223-207,G223+53)</f>
        <v>15</v>
      </c>
    </row>
    <row r="225" spans="1:7" x14ac:dyDescent="0.15">
      <c r="A225" s="109">
        <v>224</v>
      </c>
      <c r="B225" s="110">
        <f t="shared" si="22"/>
        <v>478</v>
      </c>
      <c r="C225" s="110">
        <f t="shared" si="23"/>
        <v>37</v>
      </c>
      <c r="D225" s="111">
        <f t="shared" si="24"/>
        <v>55</v>
      </c>
      <c r="E225" s="109">
        <v>94</v>
      </c>
      <c r="F225" s="109">
        <v>37</v>
      </c>
      <c r="G225" s="109">
        <f t="shared" ref="G225:G235" si="27">IF(G224+53&gt;260,G224-207,G224+53)</f>
        <v>68</v>
      </c>
    </row>
    <row r="226" spans="1:7" x14ac:dyDescent="0.15">
      <c r="A226" s="109">
        <v>225</v>
      </c>
      <c r="B226" s="110">
        <f t="shared" si="22"/>
        <v>611</v>
      </c>
      <c r="C226" s="110">
        <f t="shared" si="23"/>
        <v>170</v>
      </c>
      <c r="D226" s="111">
        <f t="shared" si="24"/>
        <v>134</v>
      </c>
      <c r="E226" s="109">
        <v>95</v>
      </c>
      <c r="F226" s="109">
        <v>36</v>
      </c>
      <c r="G226" s="109">
        <f t="shared" si="27"/>
        <v>121</v>
      </c>
    </row>
    <row r="227" spans="1:7" x14ac:dyDescent="0.15">
      <c r="A227" s="109">
        <v>226</v>
      </c>
      <c r="B227" s="110">
        <f t="shared" si="22"/>
        <v>744</v>
      </c>
      <c r="C227" s="110">
        <f t="shared" si="23"/>
        <v>303</v>
      </c>
      <c r="D227" s="111">
        <f t="shared" si="24"/>
        <v>213</v>
      </c>
      <c r="E227" s="109">
        <v>96</v>
      </c>
      <c r="F227" s="109">
        <v>35</v>
      </c>
      <c r="G227" s="109">
        <f t="shared" si="27"/>
        <v>174</v>
      </c>
    </row>
    <row r="228" spans="1:7" x14ac:dyDescent="0.15">
      <c r="A228" s="109">
        <v>227</v>
      </c>
      <c r="B228" s="110">
        <f t="shared" si="22"/>
        <v>617</v>
      </c>
      <c r="C228" s="110">
        <f t="shared" si="23"/>
        <v>176</v>
      </c>
      <c r="D228" s="111">
        <f t="shared" si="24"/>
        <v>32</v>
      </c>
      <c r="E228" s="109">
        <v>97</v>
      </c>
      <c r="F228" s="109">
        <v>34</v>
      </c>
      <c r="G228" s="109">
        <f t="shared" si="27"/>
        <v>227</v>
      </c>
    </row>
    <row r="229" spans="1:7" x14ac:dyDescent="0.15">
      <c r="A229" s="109">
        <v>228</v>
      </c>
      <c r="B229" s="110">
        <f t="shared" si="22"/>
        <v>490</v>
      </c>
      <c r="C229" s="110">
        <f t="shared" si="23"/>
        <v>49</v>
      </c>
      <c r="D229" s="111">
        <f t="shared" si="24"/>
        <v>111</v>
      </c>
      <c r="E229" s="109">
        <v>98</v>
      </c>
      <c r="F229" s="109">
        <v>33</v>
      </c>
      <c r="G229" s="109">
        <f t="shared" si="27"/>
        <v>20</v>
      </c>
    </row>
    <row r="230" spans="1:7" x14ac:dyDescent="0.15">
      <c r="A230" s="109">
        <v>229</v>
      </c>
      <c r="B230" s="110">
        <f t="shared" si="22"/>
        <v>623</v>
      </c>
      <c r="C230" s="110">
        <f t="shared" si="23"/>
        <v>182</v>
      </c>
      <c r="D230" s="111">
        <f t="shared" si="24"/>
        <v>190</v>
      </c>
      <c r="E230" s="109">
        <v>99</v>
      </c>
      <c r="F230" s="109">
        <v>32</v>
      </c>
      <c r="G230" s="109">
        <f t="shared" si="27"/>
        <v>73</v>
      </c>
    </row>
    <row r="231" spans="1:7" x14ac:dyDescent="0.15">
      <c r="A231" s="109">
        <v>230</v>
      </c>
      <c r="B231" s="110">
        <f t="shared" si="22"/>
        <v>496</v>
      </c>
      <c r="C231" s="110">
        <f t="shared" si="23"/>
        <v>55</v>
      </c>
      <c r="D231" s="111">
        <f t="shared" si="24"/>
        <v>9</v>
      </c>
      <c r="E231" s="109">
        <v>100</v>
      </c>
      <c r="F231" s="109">
        <v>31</v>
      </c>
      <c r="G231" s="109">
        <f t="shared" si="27"/>
        <v>126</v>
      </c>
    </row>
    <row r="232" spans="1:7" x14ac:dyDescent="0.15">
      <c r="A232" s="109">
        <v>231</v>
      </c>
      <c r="B232" s="110">
        <f t="shared" si="22"/>
        <v>629</v>
      </c>
      <c r="C232" s="110">
        <f t="shared" si="23"/>
        <v>188</v>
      </c>
      <c r="D232" s="111">
        <f t="shared" si="24"/>
        <v>88</v>
      </c>
      <c r="E232" s="109">
        <v>101</v>
      </c>
      <c r="F232" s="109">
        <v>30</v>
      </c>
      <c r="G232" s="109">
        <f t="shared" si="27"/>
        <v>179</v>
      </c>
    </row>
    <row r="233" spans="1:7" x14ac:dyDescent="0.15">
      <c r="A233" s="109">
        <v>232</v>
      </c>
      <c r="B233" s="110">
        <f t="shared" si="22"/>
        <v>762</v>
      </c>
      <c r="C233" s="110">
        <f t="shared" si="23"/>
        <v>321</v>
      </c>
      <c r="D233" s="111">
        <f t="shared" si="24"/>
        <v>167</v>
      </c>
      <c r="E233" s="109">
        <v>102</v>
      </c>
      <c r="F233" s="109">
        <v>29</v>
      </c>
      <c r="G233" s="109">
        <f t="shared" si="27"/>
        <v>232</v>
      </c>
    </row>
    <row r="234" spans="1:7" x14ac:dyDescent="0.15">
      <c r="A234" s="109">
        <v>233</v>
      </c>
      <c r="B234" s="110">
        <f t="shared" si="22"/>
        <v>635</v>
      </c>
      <c r="C234" s="110">
        <f t="shared" si="23"/>
        <v>194</v>
      </c>
      <c r="D234" s="111">
        <f t="shared" si="24"/>
        <v>246</v>
      </c>
      <c r="E234" s="109">
        <v>103</v>
      </c>
      <c r="F234" s="109">
        <v>28</v>
      </c>
      <c r="G234" s="109">
        <f t="shared" si="27"/>
        <v>25</v>
      </c>
    </row>
    <row r="235" spans="1:7" x14ac:dyDescent="0.15">
      <c r="A235" s="109">
        <v>234</v>
      </c>
      <c r="B235" s="110">
        <f t="shared" si="22"/>
        <v>508</v>
      </c>
      <c r="C235" s="110">
        <f t="shared" si="23"/>
        <v>67</v>
      </c>
      <c r="D235" s="111">
        <f t="shared" si="24"/>
        <v>65</v>
      </c>
      <c r="E235" s="109">
        <v>104</v>
      </c>
      <c r="F235" s="109">
        <v>27</v>
      </c>
      <c r="G235" s="109">
        <f t="shared" si="27"/>
        <v>78</v>
      </c>
    </row>
    <row r="236" spans="1:7" x14ac:dyDescent="0.15">
      <c r="A236" s="109">
        <v>235</v>
      </c>
      <c r="B236" s="110">
        <f t="shared" si="22"/>
        <v>745</v>
      </c>
      <c r="C236" s="110">
        <f t="shared" si="23"/>
        <v>304</v>
      </c>
      <c r="D236" s="111">
        <f t="shared" si="24"/>
        <v>144</v>
      </c>
      <c r="E236" s="109">
        <v>105</v>
      </c>
      <c r="F236" s="109">
        <v>26</v>
      </c>
      <c r="G236" s="109">
        <f>A236</f>
        <v>235</v>
      </c>
    </row>
    <row r="237" spans="1:7" x14ac:dyDescent="0.15">
      <c r="A237" s="109">
        <v>236</v>
      </c>
      <c r="B237" s="110">
        <f t="shared" si="22"/>
        <v>618</v>
      </c>
      <c r="C237" s="110">
        <f t="shared" si="23"/>
        <v>177</v>
      </c>
      <c r="D237" s="111">
        <f t="shared" si="24"/>
        <v>223</v>
      </c>
      <c r="E237" s="109">
        <v>106</v>
      </c>
      <c r="F237" s="109">
        <v>25</v>
      </c>
      <c r="G237" s="109">
        <f>IF(G236+53&gt;260,G236-207,G236+53)</f>
        <v>28</v>
      </c>
    </row>
    <row r="238" spans="1:7" x14ac:dyDescent="0.15">
      <c r="A238" s="109">
        <v>237</v>
      </c>
      <c r="B238" s="110">
        <f t="shared" si="22"/>
        <v>491</v>
      </c>
      <c r="C238" s="110">
        <f t="shared" si="23"/>
        <v>50</v>
      </c>
      <c r="D238" s="111">
        <f t="shared" si="24"/>
        <v>42</v>
      </c>
      <c r="E238" s="109">
        <v>107</v>
      </c>
      <c r="F238" s="109">
        <v>24</v>
      </c>
      <c r="G238" s="109">
        <f t="shared" ref="G238:G248" si="28">IF(G237+53&gt;260,G237-207,G237+53)</f>
        <v>81</v>
      </c>
    </row>
    <row r="239" spans="1:7" x14ac:dyDescent="0.15">
      <c r="A239" s="109">
        <v>238</v>
      </c>
      <c r="B239" s="110">
        <f t="shared" si="22"/>
        <v>624</v>
      </c>
      <c r="C239" s="110">
        <f t="shared" si="23"/>
        <v>183</v>
      </c>
      <c r="D239" s="111">
        <f t="shared" si="24"/>
        <v>121</v>
      </c>
      <c r="E239" s="109">
        <v>108</v>
      </c>
      <c r="F239" s="109">
        <v>23</v>
      </c>
      <c r="G239" s="109">
        <f t="shared" si="28"/>
        <v>134</v>
      </c>
    </row>
    <row r="240" spans="1:7" x14ac:dyDescent="0.15">
      <c r="A240" s="109">
        <v>239</v>
      </c>
      <c r="B240" s="110">
        <f t="shared" si="22"/>
        <v>757</v>
      </c>
      <c r="C240" s="110">
        <f t="shared" si="23"/>
        <v>316</v>
      </c>
      <c r="D240" s="111">
        <f t="shared" si="24"/>
        <v>200</v>
      </c>
      <c r="E240" s="109">
        <v>109</v>
      </c>
      <c r="F240" s="109">
        <v>22</v>
      </c>
      <c r="G240" s="109">
        <f t="shared" si="28"/>
        <v>187</v>
      </c>
    </row>
    <row r="241" spans="1:7" x14ac:dyDescent="0.15">
      <c r="A241" s="109">
        <v>240</v>
      </c>
      <c r="B241" s="110">
        <f t="shared" si="22"/>
        <v>630</v>
      </c>
      <c r="C241" s="110">
        <f t="shared" si="23"/>
        <v>189</v>
      </c>
      <c r="D241" s="111">
        <f t="shared" si="24"/>
        <v>19</v>
      </c>
      <c r="E241" s="109">
        <v>110</v>
      </c>
      <c r="F241" s="109">
        <v>21</v>
      </c>
      <c r="G241" s="109">
        <f t="shared" si="28"/>
        <v>240</v>
      </c>
    </row>
    <row r="242" spans="1:7" x14ac:dyDescent="0.15">
      <c r="A242" s="109">
        <v>241</v>
      </c>
      <c r="B242" s="110">
        <f t="shared" si="22"/>
        <v>503</v>
      </c>
      <c r="C242" s="110">
        <f t="shared" si="23"/>
        <v>62</v>
      </c>
      <c r="D242" s="111">
        <f t="shared" si="24"/>
        <v>98</v>
      </c>
      <c r="E242" s="109">
        <v>111</v>
      </c>
      <c r="F242" s="109">
        <v>20</v>
      </c>
      <c r="G242" s="109">
        <f t="shared" si="28"/>
        <v>33</v>
      </c>
    </row>
    <row r="243" spans="1:7" x14ac:dyDescent="0.15">
      <c r="A243" s="109">
        <v>242</v>
      </c>
      <c r="B243" s="110">
        <f t="shared" si="22"/>
        <v>636</v>
      </c>
      <c r="C243" s="110">
        <f t="shared" si="23"/>
        <v>195</v>
      </c>
      <c r="D243" s="111">
        <f t="shared" si="24"/>
        <v>177</v>
      </c>
      <c r="E243" s="109">
        <v>112</v>
      </c>
      <c r="F243" s="109">
        <v>19</v>
      </c>
      <c r="G243" s="109">
        <f t="shared" si="28"/>
        <v>86</v>
      </c>
    </row>
    <row r="244" spans="1:7" x14ac:dyDescent="0.15">
      <c r="A244" s="109">
        <v>243</v>
      </c>
      <c r="B244" s="110">
        <f t="shared" si="22"/>
        <v>769</v>
      </c>
      <c r="C244" s="110">
        <f t="shared" si="23"/>
        <v>328</v>
      </c>
      <c r="D244" s="111">
        <f t="shared" si="24"/>
        <v>256</v>
      </c>
      <c r="E244" s="109">
        <v>113</v>
      </c>
      <c r="F244" s="109">
        <v>18</v>
      </c>
      <c r="G244" s="109">
        <f t="shared" si="28"/>
        <v>139</v>
      </c>
    </row>
    <row r="245" spans="1:7" x14ac:dyDescent="0.15">
      <c r="A245" s="109">
        <v>244</v>
      </c>
      <c r="B245" s="110">
        <f t="shared" si="22"/>
        <v>642</v>
      </c>
      <c r="C245" s="110">
        <f t="shared" si="23"/>
        <v>201</v>
      </c>
      <c r="D245" s="111">
        <f t="shared" si="24"/>
        <v>75</v>
      </c>
      <c r="E245" s="109">
        <v>114</v>
      </c>
      <c r="F245" s="109">
        <v>17</v>
      </c>
      <c r="G245" s="109">
        <f t="shared" si="28"/>
        <v>192</v>
      </c>
    </row>
    <row r="246" spans="1:7" x14ac:dyDescent="0.15">
      <c r="A246" s="109">
        <v>245</v>
      </c>
      <c r="B246" s="110">
        <f t="shared" si="22"/>
        <v>775</v>
      </c>
      <c r="C246" s="110">
        <f t="shared" si="23"/>
        <v>334</v>
      </c>
      <c r="D246" s="111">
        <f t="shared" si="24"/>
        <v>154</v>
      </c>
      <c r="E246" s="109">
        <v>115</v>
      </c>
      <c r="F246" s="109">
        <v>16</v>
      </c>
      <c r="G246" s="109">
        <f t="shared" si="28"/>
        <v>245</v>
      </c>
    </row>
    <row r="247" spans="1:7" x14ac:dyDescent="0.15">
      <c r="A247" s="109">
        <v>246</v>
      </c>
      <c r="B247" s="110">
        <f t="shared" si="22"/>
        <v>648</v>
      </c>
      <c r="C247" s="110">
        <f t="shared" si="23"/>
        <v>207</v>
      </c>
      <c r="D247" s="111">
        <f t="shared" si="24"/>
        <v>233</v>
      </c>
      <c r="E247" s="109">
        <v>116</v>
      </c>
      <c r="F247" s="109">
        <v>15</v>
      </c>
      <c r="G247" s="109">
        <f t="shared" si="28"/>
        <v>38</v>
      </c>
    </row>
    <row r="248" spans="1:7" x14ac:dyDescent="0.15">
      <c r="A248" s="109">
        <v>247</v>
      </c>
      <c r="B248" s="110">
        <f t="shared" si="22"/>
        <v>521</v>
      </c>
      <c r="C248" s="110">
        <f t="shared" si="23"/>
        <v>80</v>
      </c>
      <c r="D248" s="111">
        <f t="shared" si="24"/>
        <v>52</v>
      </c>
      <c r="E248" s="109">
        <v>117</v>
      </c>
      <c r="F248" s="109">
        <v>14</v>
      </c>
      <c r="G248" s="109">
        <f t="shared" si="28"/>
        <v>91</v>
      </c>
    </row>
    <row r="249" spans="1:7" x14ac:dyDescent="0.15">
      <c r="A249" s="109">
        <v>248</v>
      </c>
      <c r="B249" s="110">
        <f t="shared" si="22"/>
        <v>758</v>
      </c>
      <c r="C249" s="110">
        <f t="shared" si="23"/>
        <v>317</v>
      </c>
      <c r="D249" s="111">
        <f t="shared" si="24"/>
        <v>131</v>
      </c>
      <c r="E249" s="109">
        <v>118</v>
      </c>
      <c r="F249" s="109">
        <v>13</v>
      </c>
      <c r="G249" s="109">
        <f>A249</f>
        <v>248</v>
      </c>
    </row>
    <row r="250" spans="1:7" x14ac:dyDescent="0.15">
      <c r="A250" s="109">
        <v>249</v>
      </c>
      <c r="B250" s="110">
        <f t="shared" si="22"/>
        <v>631</v>
      </c>
      <c r="C250" s="110">
        <f t="shared" si="23"/>
        <v>190</v>
      </c>
      <c r="D250" s="111">
        <f t="shared" si="24"/>
        <v>210</v>
      </c>
      <c r="E250" s="109">
        <v>119</v>
      </c>
      <c r="F250" s="109">
        <v>12</v>
      </c>
      <c r="G250" s="109">
        <f>IF(G249+53&gt;260,G249-207,G249+53)</f>
        <v>41</v>
      </c>
    </row>
    <row r="251" spans="1:7" x14ac:dyDescent="0.15">
      <c r="A251" s="109">
        <v>250</v>
      </c>
      <c r="B251" s="110">
        <f t="shared" si="22"/>
        <v>504</v>
      </c>
      <c r="C251" s="110">
        <f t="shared" si="23"/>
        <v>63</v>
      </c>
      <c r="D251" s="111">
        <f t="shared" si="24"/>
        <v>29</v>
      </c>
      <c r="E251" s="109">
        <v>120</v>
      </c>
      <c r="F251" s="109">
        <v>11</v>
      </c>
      <c r="G251" s="109">
        <f t="shared" ref="G251:G261" si="29">IF(G250+53&gt;260,G250-207,G250+53)</f>
        <v>94</v>
      </c>
    </row>
    <row r="252" spans="1:7" x14ac:dyDescent="0.15">
      <c r="A252" s="109">
        <v>251</v>
      </c>
      <c r="B252" s="110">
        <f t="shared" si="22"/>
        <v>637</v>
      </c>
      <c r="C252" s="110">
        <f t="shared" si="23"/>
        <v>196</v>
      </c>
      <c r="D252" s="111">
        <f t="shared" si="24"/>
        <v>108</v>
      </c>
      <c r="E252" s="109">
        <v>121</v>
      </c>
      <c r="F252" s="109">
        <v>10</v>
      </c>
      <c r="G252" s="109">
        <f t="shared" si="29"/>
        <v>147</v>
      </c>
    </row>
    <row r="253" spans="1:7" x14ac:dyDescent="0.15">
      <c r="A253" s="109">
        <v>252</v>
      </c>
      <c r="B253" s="110">
        <f t="shared" si="22"/>
        <v>770</v>
      </c>
      <c r="C253" s="110">
        <f t="shared" si="23"/>
        <v>329</v>
      </c>
      <c r="D253" s="111">
        <f t="shared" si="24"/>
        <v>187</v>
      </c>
      <c r="E253" s="109">
        <v>122</v>
      </c>
      <c r="F253" s="109">
        <v>9</v>
      </c>
      <c r="G253" s="109">
        <f t="shared" si="29"/>
        <v>200</v>
      </c>
    </row>
    <row r="254" spans="1:7" x14ac:dyDescent="0.15">
      <c r="A254" s="109">
        <v>253</v>
      </c>
      <c r="B254" s="110">
        <f t="shared" si="22"/>
        <v>643</v>
      </c>
      <c r="C254" s="110">
        <f t="shared" si="23"/>
        <v>202</v>
      </c>
      <c r="D254" s="111">
        <f t="shared" si="24"/>
        <v>6</v>
      </c>
      <c r="E254" s="109">
        <v>123</v>
      </c>
      <c r="F254" s="109">
        <v>8</v>
      </c>
      <c r="G254" s="109">
        <f t="shared" si="29"/>
        <v>253</v>
      </c>
    </row>
    <row r="255" spans="1:7" x14ac:dyDescent="0.15">
      <c r="A255" s="109">
        <v>254</v>
      </c>
      <c r="B255" s="110">
        <f t="shared" si="22"/>
        <v>516</v>
      </c>
      <c r="C255" s="110">
        <f t="shared" si="23"/>
        <v>75</v>
      </c>
      <c r="D255" s="111">
        <f t="shared" si="24"/>
        <v>85</v>
      </c>
      <c r="E255" s="109">
        <v>124</v>
      </c>
      <c r="F255" s="109">
        <v>7</v>
      </c>
      <c r="G255" s="109">
        <f t="shared" si="29"/>
        <v>46</v>
      </c>
    </row>
    <row r="256" spans="1:7" x14ac:dyDescent="0.15">
      <c r="A256" s="109">
        <v>255</v>
      </c>
      <c r="B256" s="110">
        <f t="shared" si="22"/>
        <v>649</v>
      </c>
      <c r="C256" s="110">
        <f t="shared" si="23"/>
        <v>208</v>
      </c>
      <c r="D256" s="111">
        <f t="shared" si="24"/>
        <v>164</v>
      </c>
      <c r="E256" s="109">
        <v>125</v>
      </c>
      <c r="F256" s="109">
        <v>6</v>
      </c>
      <c r="G256" s="109">
        <f t="shared" si="29"/>
        <v>99</v>
      </c>
    </row>
    <row r="257" spans="1:7" x14ac:dyDescent="0.15">
      <c r="A257" s="109">
        <v>256</v>
      </c>
      <c r="B257" s="110">
        <f t="shared" si="22"/>
        <v>782</v>
      </c>
      <c r="C257" s="110">
        <f t="shared" si="23"/>
        <v>341</v>
      </c>
      <c r="D257" s="111">
        <f t="shared" si="24"/>
        <v>243</v>
      </c>
      <c r="E257" s="109">
        <v>126</v>
      </c>
      <c r="F257" s="109">
        <v>5</v>
      </c>
      <c r="G257" s="109">
        <f t="shared" si="29"/>
        <v>152</v>
      </c>
    </row>
    <row r="258" spans="1:7" x14ac:dyDescent="0.15">
      <c r="A258" s="109">
        <v>257</v>
      </c>
      <c r="B258" s="110">
        <f t="shared" si="22"/>
        <v>655</v>
      </c>
      <c r="C258" s="110">
        <f t="shared" si="23"/>
        <v>214</v>
      </c>
      <c r="D258" s="111">
        <f t="shared" si="24"/>
        <v>62</v>
      </c>
      <c r="E258" s="109">
        <v>127</v>
      </c>
      <c r="F258" s="109">
        <v>4</v>
      </c>
      <c r="G258" s="109">
        <f t="shared" si="29"/>
        <v>205</v>
      </c>
    </row>
    <row r="259" spans="1:7" x14ac:dyDescent="0.15">
      <c r="A259" s="109">
        <v>258</v>
      </c>
      <c r="B259" s="110">
        <f t="shared" ref="B259:B261" si="30">SUM(D259:G259)+A259</f>
        <v>788</v>
      </c>
      <c r="C259" s="110">
        <f t="shared" ref="C259:C261" si="31">MOD(B259,441)</f>
        <v>347</v>
      </c>
      <c r="D259" s="111">
        <f t="shared" si="24"/>
        <v>141</v>
      </c>
      <c r="E259" s="109">
        <v>128</v>
      </c>
      <c r="F259" s="109">
        <v>3</v>
      </c>
      <c r="G259" s="109">
        <f t="shared" si="29"/>
        <v>258</v>
      </c>
    </row>
    <row r="260" spans="1:7" x14ac:dyDescent="0.15">
      <c r="A260" s="109">
        <v>259</v>
      </c>
      <c r="B260" s="110">
        <f t="shared" si="30"/>
        <v>661</v>
      </c>
      <c r="C260" s="110">
        <f t="shared" si="31"/>
        <v>220</v>
      </c>
      <c r="D260" s="111">
        <f t="shared" ref="D260:D261" si="32">IF(D259+79&gt;260,D259-181,D259+79)</f>
        <v>220</v>
      </c>
      <c r="E260" s="109">
        <v>129</v>
      </c>
      <c r="F260" s="109">
        <v>2</v>
      </c>
      <c r="G260" s="109">
        <f t="shared" si="29"/>
        <v>51</v>
      </c>
    </row>
    <row r="261" spans="1:7" x14ac:dyDescent="0.15">
      <c r="A261" s="109">
        <v>260</v>
      </c>
      <c r="B261" s="110">
        <f t="shared" si="30"/>
        <v>534</v>
      </c>
      <c r="C261" s="110">
        <f t="shared" si="31"/>
        <v>93</v>
      </c>
      <c r="D261" s="111">
        <f t="shared" si="32"/>
        <v>39</v>
      </c>
      <c r="E261" s="109">
        <v>130</v>
      </c>
      <c r="F261" s="109">
        <v>1</v>
      </c>
      <c r="G261" s="109">
        <f t="shared" si="29"/>
        <v>104</v>
      </c>
    </row>
  </sheetData>
  <phoneticPr fontId="1"/>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61"/>
  <sheetViews>
    <sheetView topLeftCell="A113" workbookViewId="0">
      <selection activeCell="C252" sqref="C252"/>
    </sheetView>
  </sheetViews>
  <sheetFormatPr defaultRowHeight="13.5" x14ac:dyDescent="0.15"/>
  <sheetData>
    <row r="1" spans="1:7" x14ac:dyDescent="0.15">
      <c r="A1" s="114" t="s">
        <v>196</v>
      </c>
      <c r="B1" s="115" t="s">
        <v>3</v>
      </c>
      <c r="C1" t="s">
        <v>116</v>
      </c>
      <c r="D1" t="s">
        <v>460</v>
      </c>
      <c r="E1" t="s">
        <v>461</v>
      </c>
      <c r="F1" t="s">
        <v>462</v>
      </c>
      <c r="G1" t="s">
        <v>463</v>
      </c>
    </row>
    <row r="2" spans="1:7" x14ac:dyDescent="0.15">
      <c r="A2" s="114">
        <v>1</v>
      </c>
      <c r="B2" s="115">
        <f>MOD(A2,13)</f>
        <v>1</v>
      </c>
      <c r="C2">
        <v>1</v>
      </c>
      <c r="D2">
        <v>18</v>
      </c>
      <c r="E2">
        <f>IF(C2+10&gt;20,C2-10,C2+10)</f>
        <v>11</v>
      </c>
      <c r="F2">
        <f>21-C2</f>
        <v>20</v>
      </c>
      <c r="G2">
        <f>C2</f>
        <v>1</v>
      </c>
    </row>
    <row r="3" spans="1:7" x14ac:dyDescent="0.15">
      <c r="A3" s="114">
        <v>2</v>
      </c>
      <c r="B3" s="115">
        <f t="shared" ref="B3:B66" si="0">MOD(A3,13)</f>
        <v>2</v>
      </c>
      <c r="C3">
        <v>2</v>
      </c>
      <c r="D3">
        <v>17</v>
      </c>
      <c r="E3">
        <f t="shared" ref="E3:E66" si="1">IF(C3+10&gt;20,C3-10,C3+10)</f>
        <v>12</v>
      </c>
      <c r="F3">
        <f t="shared" ref="F3:F66" si="2">21-C3</f>
        <v>19</v>
      </c>
      <c r="G3">
        <f>IF(C3-8&lt;1,C3+12,C3-8)</f>
        <v>14</v>
      </c>
    </row>
    <row r="4" spans="1:7" x14ac:dyDescent="0.15">
      <c r="A4" s="114">
        <v>3</v>
      </c>
      <c r="B4" s="115">
        <f t="shared" si="0"/>
        <v>3</v>
      </c>
      <c r="C4">
        <v>3</v>
      </c>
      <c r="D4">
        <v>16</v>
      </c>
      <c r="E4">
        <f t="shared" si="1"/>
        <v>13</v>
      </c>
      <c r="F4">
        <f t="shared" si="2"/>
        <v>18</v>
      </c>
      <c r="G4">
        <f>IF(C4+4&gt;20,C4-16,C4+4)</f>
        <v>7</v>
      </c>
    </row>
    <row r="5" spans="1:7" x14ac:dyDescent="0.15">
      <c r="A5" s="114">
        <v>4</v>
      </c>
      <c r="B5" s="115">
        <f t="shared" si="0"/>
        <v>4</v>
      </c>
      <c r="C5">
        <v>4</v>
      </c>
      <c r="D5">
        <v>15</v>
      </c>
      <c r="E5">
        <f t="shared" si="1"/>
        <v>14</v>
      </c>
      <c r="F5">
        <f t="shared" si="2"/>
        <v>17</v>
      </c>
      <c r="G5">
        <f>IF(C5-4&lt;1,C5+16,C5-4)</f>
        <v>20</v>
      </c>
    </row>
    <row r="6" spans="1:7" x14ac:dyDescent="0.15">
      <c r="A6" s="114">
        <v>5</v>
      </c>
      <c r="B6" s="115">
        <f t="shared" si="0"/>
        <v>5</v>
      </c>
      <c r="C6">
        <v>5</v>
      </c>
      <c r="D6">
        <v>14</v>
      </c>
      <c r="E6">
        <f t="shared" si="1"/>
        <v>15</v>
      </c>
      <c r="F6">
        <f t="shared" si="2"/>
        <v>16</v>
      </c>
      <c r="G6">
        <f>IF(C6+8&gt;20,C6-12,C6+8)</f>
        <v>13</v>
      </c>
    </row>
    <row r="7" spans="1:7" x14ac:dyDescent="0.15">
      <c r="A7" s="114">
        <v>6</v>
      </c>
      <c r="B7" s="115">
        <f t="shared" si="0"/>
        <v>6</v>
      </c>
      <c r="C7">
        <v>6</v>
      </c>
      <c r="D7">
        <v>13</v>
      </c>
      <c r="E7">
        <f t="shared" si="1"/>
        <v>16</v>
      </c>
      <c r="F7">
        <f t="shared" si="2"/>
        <v>15</v>
      </c>
      <c r="G7">
        <f>C7</f>
        <v>6</v>
      </c>
    </row>
    <row r="8" spans="1:7" x14ac:dyDescent="0.15">
      <c r="A8" s="114">
        <v>7</v>
      </c>
      <c r="B8" s="115">
        <f t="shared" si="0"/>
        <v>7</v>
      </c>
      <c r="C8">
        <v>7</v>
      </c>
      <c r="D8">
        <v>12</v>
      </c>
      <c r="E8">
        <f t="shared" si="1"/>
        <v>17</v>
      </c>
      <c r="F8">
        <f t="shared" si="2"/>
        <v>14</v>
      </c>
      <c r="G8">
        <f>IF(C8-8&lt;1,C8+12,C8-8)</f>
        <v>19</v>
      </c>
    </row>
    <row r="9" spans="1:7" x14ac:dyDescent="0.15">
      <c r="A9" s="114">
        <v>8</v>
      </c>
      <c r="B9" s="115">
        <f t="shared" si="0"/>
        <v>8</v>
      </c>
      <c r="C9">
        <v>8</v>
      </c>
      <c r="D9">
        <v>11</v>
      </c>
      <c r="E9">
        <f t="shared" si="1"/>
        <v>18</v>
      </c>
      <c r="F9">
        <f t="shared" si="2"/>
        <v>13</v>
      </c>
      <c r="G9">
        <f>IF(C9+4&gt;20,C9-16,C9+4)</f>
        <v>12</v>
      </c>
    </row>
    <row r="10" spans="1:7" x14ac:dyDescent="0.15">
      <c r="A10" s="114">
        <v>9</v>
      </c>
      <c r="B10" s="115">
        <f t="shared" si="0"/>
        <v>9</v>
      </c>
      <c r="C10">
        <v>9</v>
      </c>
      <c r="D10">
        <v>10</v>
      </c>
      <c r="E10">
        <f t="shared" si="1"/>
        <v>19</v>
      </c>
      <c r="F10">
        <f t="shared" si="2"/>
        <v>12</v>
      </c>
      <c r="G10">
        <f>IF(C10-4&lt;1,C10+16,C10-4)</f>
        <v>5</v>
      </c>
    </row>
    <row r="11" spans="1:7" x14ac:dyDescent="0.15">
      <c r="A11" s="114">
        <v>10</v>
      </c>
      <c r="B11" s="115">
        <f t="shared" si="0"/>
        <v>10</v>
      </c>
      <c r="C11">
        <v>10</v>
      </c>
      <c r="D11">
        <v>9</v>
      </c>
      <c r="E11">
        <f t="shared" si="1"/>
        <v>20</v>
      </c>
      <c r="F11">
        <f t="shared" si="2"/>
        <v>11</v>
      </c>
      <c r="G11">
        <f>IF(C11+8&gt;20,C11-12,C11+8)</f>
        <v>18</v>
      </c>
    </row>
    <row r="12" spans="1:7" x14ac:dyDescent="0.15">
      <c r="A12" s="114">
        <v>11</v>
      </c>
      <c r="B12" s="115">
        <f t="shared" si="0"/>
        <v>11</v>
      </c>
      <c r="C12">
        <v>11</v>
      </c>
      <c r="D12">
        <v>8</v>
      </c>
      <c r="E12">
        <f t="shared" si="1"/>
        <v>1</v>
      </c>
      <c r="F12">
        <f t="shared" si="2"/>
        <v>10</v>
      </c>
      <c r="G12">
        <f>C12</f>
        <v>11</v>
      </c>
    </row>
    <row r="13" spans="1:7" x14ac:dyDescent="0.15">
      <c r="A13" s="114">
        <v>12</v>
      </c>
      <c r="B13" s="115">
        <f t="shared" si="0"/>
        <v>12</v>
      </c>
      <c r="C13">
        <v>12</v>
      </c>
      <c r="D13">
        <v>7</v>
      </c>
      <c r="E13">
        <f t="shared" si="1"/>
        <v>2</v>
      </c>
      <c r="F13">
        <f t="shared" si="2"/>
        <v>9</v>
      </c>
      <c r="G13">
        <f>IF(C13-8&lt;1,C13+12,C13-8)</f>
        <v>4</v>
      </c>
    </row>
    <row r="14" spans="1:7" x14ac:dyDescent="0.15">
      <c r="A14" s="114">
        <v>13</v>
      </c>
      <c r="B14" s="115">
        <f t="shared" si="0"/>
        <v>0</v>
      </c>
      <c r="C14">
        <v>13</v>
      </c>
      <c r="D14">
        <v>6</v>
      </c>
      <c r="E14">
        <f t="shared" si="1"/>
        <v>3</v>
      </c>
      <c r="F14">
        <f t="shared" si="2"/>
        <v>8</v>
      </c>
      <c r="G14">
        <f>IF(C14+4&gt;20,C14-16,C14+4)</f>
        <v>17</v>
      </c>
    </row>
    <row r="15" spans="1:7" x14ac:dyDescent="0.15">
      <c r="A15" s="114">
        <v>14</v>
      </c>
      <c r="B15" s="115">
        <f t="shared" si="0"/>
        <v>1</v>
      </c>
      <c r="C15">
        <v>14</v>
      </c>
      <c r="D15">
        <v>5</v>
      </c>
      <c r="E15">
        <f t="shared" si="1"/>
        <v>4</v>
      </c>
      <c r="F15">
        <f t="shared" si="2"/>
        <v>7</v>
      </c>
      <c r="G15">
        <f>C15</f>
        <v>14</v>
      </c>
    </row>
    <row r="16" spans="1:7" x14ac:dyDescent="0.15">
      <c r="A16" s="114">
        <v>15</v>
      </c>
      <c r="B16" s="115">
        <f t="shared" si="0"/>
        <v>2</v>
      </c>
      <c r="C16">
        <v>15</v>
      </c>
      <c r="D16">
        <v>4</v>
      </c>
      <c r="E16">
        <f t="shared" si="1"/>
        <v>5</v>
      </c>
      <c r="F16">
        <f t="shared" si="2"/>
        <v>6</v>
      </c>
      <c r="G16">
        <f>IF(C16-8&lt;1,C16+12,C16-8)</f>
        <v>7</v>
      </c>
    </row>
    <row r="17" spans="1:7" x14ac:dyDescent="0.15">
      <c r="A17" s="114">
        <v>16</v>
      </c>
      <c r="B17" s="115">
        <f t="shared" si="0"/>
        <v>3</v>
      </c>
      <c r="C17">
        <v>16</v>
      </c>
      <c r="D17">
        <v>3</v>
      </c>
      <c r="E17">
        <f t="shared" si="1"/>
        <v>6</v>
      </c>
      <c r="F17">
        <f t="shared" si="2"/>
        <v>5</v>
      </c>
      <c r="G17">
        <f>IF(C17+4&gt;20,C17-16,C17+4)</f>
        <v>20</v>
      </c>
    </row>
    <row r="18" spans="1:7" x14ac:dyDescent="0.15">
      <c r="A18" s="114">
        <v>17</v>
      </c>
      <c r="B18" s="115">
        <f t="shared" si="0"/>
        <v>4</v>
      </c>
      <c r="C18">
        <v>17</v>
      </c>
      <c r="D18">
        <v>2</v>
      </c>
      <c r="E18">
        <f t="shared" si="1"/>
        <v>7</v>
      </c>
      <c r="F18">
        <f t="shared" si="2"/>
        <v>4</v>
      </c>
      <c r="G18">
        <f>IF(C18-4&lt;1,C18+16,C18-4)</f>
        <v>13</v>
      </c>
    </row>
    <row r="19" spans="1:7" x14ac:dyDescent="0.15">
      <c r="A19" s="114">
        <v>18</v>
      </c>
      <c r="B19" s="115">
        <f t="shared" si="0"/>
        <v>5</v>
      </c>
      <c r="C19">
        <v>18</v>
      </c>
      <c r="D19">
        <v>1</v>
      </c>
      <c r="E19">
        <f t="shared" si="1"/>
        <v>8</v>
      </c>
      <c r="F19">
        <f t="shared" si="2"/>
        <v>3</v>
      </c>
      <c r="G19">
        <f>IF(C19+8&gt;20,C19-12,C19+8)</f>
        <v>6</v>
      </c>
    </row>
    <row r="20" spans="1:7" x14ac:dyDescent="0.15">
      <c r="A20" s="114">
        <v>19</v>
      </c>
      <c r="B20" s="115">
        <f t="shared" si="0"/>
        <v>6</v>
      </c>
      <c r="C20">
        <v>19</v>
      </c>
      <c r="D20">
        <v>20</v>
      </c>
      <c r="E20">
        <f t="shared" si="1"/>
        <v>9</v>
      </c>
      <c r="F20">
        <f t="shared" si="2"/>
        <v>2</v>
      </c>
      <c r="G20">
        <f>C20</f>
        <v>19</v>
      </c>
    </row>
    <row r="21" spans="1:7" x14ac:dyDescent="0.15">
      <c r="A21" s="114">
        <v>20</v>
      </c>
      <c r="B21" s="115">
        <f t="shared" si="0"/>
        <v>7</v>
      </c>
      <c r="C21">
        <v>20</v>
      </c>
      <c r="D21">
        <v>19</v>
      </c>
      <c r="E21">
        <f t="shared" si="1"/>
        <v>10</v>
      </c>
      <c r="F21">
        <f t="shared" si="2"/>
        <v>1</v>
      </c>
      <c r="G21">
        <f>IF(C21-8&lt;1,C21+12,C21-8)</f>
        <v>12</v>
      </c>
    </row>
    <row r="22" spans="1:7" x14ac:dyDescent="0.15">
      <c r="A22" s="114">
        <v>21</v>
      </c>
      <c r="B22" s="115">
        <f t="shared" si="0"/>
        <v>8</v>
      </c>
      <c r="C22">
        <v>1</v>
      </c>
      <c r="D22">
        <v>18</v>
      </c>
      <c r="E22">
        <f t="shared" si="1"/>
        <v>11</v>
      </c>
      <c r="F22">
        <f t="shared" si="2"/>
        <v>20</v>
      </c>
      <c r="G22">
        <f>IF(C22+4&gt;20,C22-16,C22+4)</f>
        <v>5</v>
      </c>
    </row>
    <row r="23" spans="1:7" x14ac:dyDescent="0.15">
      <c r="A23" s="114">
        <v>22</v>
      </c>
      <c r="B23" s="115">
        <f t="shared" si="0"/>
        <v>9</v>
      </c>
      <c r="C23">
        <v>2</v>
      </c>
      <c r="D23">
        <v>17</v>
      </c>
      <c r="E23">
        <f t="shared" si="1"/>
        <v>12</v>
      </c>
      <c r="F23">
        <f t="shared" si="2"/>
        <v>19</v>
      </c>
      <c r="G23">
        <f>IF(C23-4&lt;1,C23+16,C23-4)</f>
        <v>18</v>
      </c>
    </row>
    <row r="24" spans="1:7" x14ac:dyDescent="0.15">
      <c r="A24" s="114">
        <v>23</v>
      </c>
      <c r="B24" s="115">
        <f t="shared" si="0"/>
        <v>10</v>
      </c>
      <c r="C24">
        <v>3</v>
      </c>
      <c r="D24">
        <v>16</v>
      </c>
      <c r="E24">
        <f t="shared" si="1"/>
        <v>13</v>
      </c>
      <c r="F24">
        <f t="shared" si="2"/>
        <v>18</v>
      </c>
      <c r="G24">
        <f>IF(C24+8&gt;20,C24-12,C24+8)</f>
        <v>11</v>
      </c>
    </row>
    <row r="25" spans="1:7" x14ac:dyDescent="0.15">
      <c r="A25" s="114">
        <v>24</v>
      </c>
      <c r="B25" s="115">
        <f t="shared" si="0"/>
        <v>11</v>
      </c>
      <c r="C25">
        <v>4</v>
      </c>
      <c r="D25">
        <v>15</v>
      </c>
      <c r="E25">
        <f t="shared" si="1"/>
        <v>14</v>
      </c>
      <c r="F25">
        <f t="shared" si="2"/>
        <v>17</v>
      </c>
      <c r="G25">
        <f>C25</f>
        <v>4</v>
      </c>
    </row>
    <row r="26" spans="1:7" x14ac:dyDescent="0.15">
      <c r="A26" s="114">
        <v>25</v>
      </c>
      <c r="B26" s="115">
        <f t="shared" si="0"/>
        <v>12</v>
      </c>
      <c r="C26">
        <v>5</v>
      </c>
      <c r="D26">
        <v>14</v>
      </c>
      <c r="E26">
        <f t="shared" si="1"/>
        <v>15</v>
      </c>
      <c r="F26">
        <f t="shared" si="2"/>
        <v>16</v>
      </c>
      <c r="G26">
        <f>IF(C26-8&lt;1,C26+12,C26-8)</f>
        <v>17</v>
      </c>
    </row>
    <row r="27" spans="1:7" x14ac:dyDescent="0.15">
      <c r="A27" s="114">
        <v>26</v>
      </c>
      <c r="B27" s="115">
        <f t="shared" si="0"/>
        <v>0</v>
      </c>
      <c r="C27">
        <v>6</v>
      </c>
      <c r="D27">
        <v>13</v>
      </c>
      <c r="E27">
        <f t="shared" si="1"/>
        <v>16</v>
      </c>
      <c r="F27">
        <f t="shared" si="2"/>
        <v>15</v>
      </c>
      <c r="G27">
        <f>IF(C27+4&gt;20,C27-16,C27+4)</f>
        <v>10</v>
      </c>
    </row>
    <row r="28" spans="1:7" x14ac:dyDescent="0.15">
      <c r="A28" s="114">
        <v>27</v>
      </c>
      <c r="B28" s="115">
        <f t="shared" si="0"/>
        <v>1</v>
      </c>
      <c r="C28">
        <v>7</v>
      </c>
      <c r="D28">
        <v>12</v>
      </c>
      <c r="E28">
        <f t="shared" si="1"/>
        <v>17</v>
      </c>
      <c r="F28">
        <f t="shared" si="2"/>
        <v>14</v>
      </c>
      <c r="G28">
        <f>C28</f>
        <v>7</v>
      </c>
    </row>
    <row r="29" spans="1:7" x14ac:dyDescent="0.15">
      <c r="A29" s="114">
        <v>28</v>
      </c>
      <c r="B29" s="115">
        <f t="shared" si="0"/>
        <v>2</v>
      </c>
      <c r="C29">
        <v>8</v>
      </c>
      <c r="D29">
        <v>11</v>
      </c>
      <c r="E29">
        <f t="shared" si="1"/>
        <v>18</v>
      </c>
      <c r="F29">
        <f t="shared" si="2"/>
        <v>13</v>
      </c>
      <c r="G29">
        <f>IF(C29-8&lt;1,C29+12,C29-8)</f>
        <v>20</v>
      </c>
    </row>
    <row r="30" spans="1:7" x14ac:dyDescent="0.15">
      <c r="A30" s="114">
        <v>29</v>
      </c>
      <c r="B30" s="115">
        <f t="shared" si="0"/>
        <v>3</v>
      </c>
      <c r="C30">
        <v>9</v>
      </c>
      <c r="D30">
        <v>10</v>
      </c>
      <c r="E30">
        <f t="shared" si="1"/>
        <v>19</v>
      </c>
      <c r="F30">
        <f t="shared" si="2"/>
        <v>12</v>
      </c>
      <c r="G30">
        <f>IF(C30+4&gt;20,C30-16,C30+4)</f>
        <v>13</v>
      </c>
    </row>
    <row r="31" spans="1:7" x14ac:dyDescent="0.15">
      <c r="A31" s="114">
        <v>30</v>
      </c>
      <c r="B31" s="115">
        <f t="shared" si="0"/>
        <v>4</v>
      </c>
      <c r="C31">
        <v>10</v>
      </c>
      <c r="D31">
        <v>9</v>
      </c>
      <c r="E31">
        <f t="shared" si="1"/>
        <v>20</v>
      </c>
      <c r="F31">
        <f t="shared" si="2"/>
        <v>11</v>
      </c>
      <c r="G31">
        <f>IF(C31-4&lt;1,C31+16,C31-4)</f>
        <v>6</v>
      </c>
    </row>
    <row r="32" spans="1:7" x14ac:dyDescent="0.15">
      <c r="A32" s="114">
        <v>31</v>
      </c>
      <c r="B32" s="115">
        <f t="shared" si="0"/>
        <v>5</v>
      </c>
      <c r="C32">
        <v>11</v>
      </c>
      <c r="D32">
        <v>8</v>
      </c>
      <c r="E32">
        <f t="shared" si="1"/>
        <v>1</v>
      </c>
      <c r="F32">
        <f t="shared" si="2"/>
        <v>10</v>
      </c>
      <c r="G32">
        <f>IF(C32+8&gt;20,C32-12,C32+8)</f>
        <v>19</v>
      </c>
    </row>
    <row r="33" spans="1:7" x14ac:dyDescent="0.15">
      <c r="A33" s="114">
        <v>32</v>
      </c>
      <c r="B33" s="115">
        <f t="shared" si="0"/>
        <v>6</v>
      </c>
      <c r="C33">
        <v>12</v>
      </c>
      <c r="D33">
        <v>7</v>
      </c>
      <c r="E33">
        <f t="shared" si="1"/>
        <v>2</v>
      </c>
      <c r="F33">
        <f t="shared" si="2"/>
        <v>9</v>
      </c>
      <c r="G33">
        <f>C33</f>
        <v>12</v>
      </c>
    </row>
    <row r="34" spans="1:7" x14ac:dyDescent="0.15">
      <c r="A34" s="114">
        <v>33</v>
      </c>
      <c r="B34" s="115">
        <f t="shared" si="0"/>
        <v>7</v>
      </c>
      <c r="C34">
        <v>13</v>
      </c>
      <c r="D34">
        <v>6</v>
      </c>
      <c r="E34">
        <f t="shared" si="1"/>
        <v>3</v>
      </c>
      <c r="F34">
        <f t="shared" si="2"/>
        <v>8</v>
      </c>
      <c r="G34">
        <f>IF(C34-8&lt;1,C34+12,C34-8)</f>
        <v>5</v>
      </c>
    </row>
    <row r="35" spans="1:7" x14ac:dyDescent="0.15">
      <c r="A35" s="114">
        <v>34</v>
      </c>
      <c r="B35" s="115">
        <f t="shared" si="0"/>
        <v>8</v>
      </c>
      <c r="C35">
        <v>14</v>
      </c>
      <c r="D35">
        <v>5</v>
      </c>
      <c r="E35">
        <f t="shared" si="1"/>
        <v>4</v>
      </c>
      <c r="F35">
        <f t="shared" si="2"/>
        <v>7</v>
      </c>
      <c r="G35">
        <f>IF(C35+4&gt;20,C35-16,C35+4)</f>
        <v>18</v>
      </c>
    </row>
    <row r="36" spans="1:7" x14ac:dyDescent="0.15">
      <c r="A36" s="114">
        <v>35</v>
      </c>
      <c r="B36" s="115">
        <f t="shared" si="0"/>
        <v>9</v>
      </c>
      <c r="C36">
        <v>15</v>
      </c>
      <c r="D36">
        <v>4</v>
      </c>
      <c r="E36">
        <f t="shared" si="1"/>
        <v>5</v>
      </c>
      <c r="F36">
        <f t="shared" si="2"/>
        <v>6</v>
      </c>
      <c r="G36">
        <f>IF(C36-4&lt;1,C36+16,C36-4)</f>
        <v>11</v>
      </c>
    </row>
    <row r="37" spans="1:7" x14ac:dyDescent="0.15">
      <c r="A37" s="114">
        <v>36</v>
      </c>
      <c r="B37" s="115">
        <f t="shared" si="0"/>
        <v>10</v>
      </c>
      <c r="C37">
        <v>16</v>
      </c>
      <c r="D37">
        <v>3</v>
      </c>
      <c r="E37">
        <f t="shared" si="1"/>
        <v>6</v>
      </c>
      <c r="F37">
        <f t="shared" si="2"/>
        <v>5</v>
      </c>
      <c r="G37">
        <f>IF(C37+8&gt;20,C37-12,C37+8)</f>
        <v>4</v>
      </c>
    </row>
    <row r="38" spans="1:7" x14ac:dyDescent="0.15">
      <c r="A38" s="114">
        <v>37</v>
      </c>
      <c r="B38" s="115">
        <f t="shared" si="0"/>
        <v>11</v>
      </c>
      <c r="C38">
        <v>17</v>
      </c>
      <c r="D38">
        <v>2</v>
      </c>
      <c r="E38">
        <f t="shared" si="1"/>
        <v>7</v>
      </c>
      <c r="F38">
        <f t="shared" si="2"/>
        <v>4</v>
      </c>
      <c r="G38">
        <f>C38</f>
        <v>17</v>
      </c>
    </row>
    <row r="39" spans="1:7" x14ac:dyDescent="0.15">
      <c r="A39" s="114">
        <v>38</v>
      </c>
      <c r="B39" s="115">
        <f t="shared" si="0"/>
        <v>12</v>
      </c>
      <c r="C39">
        <v>18</v>
      </c>
      <c r="D39">
        <v>1</v>
      </c>
      <c r="E39">
        <f t="shared" si="1"/>
        <v>8</v>
      </c>
      <c r="F39">
        <f t="shared" si="2"/>
        <v>3</v>
      </c>
      <c r="G39">
        <f>IF(C39-8&lt;1,C39+12,C39-8)</f>
        <v>10</v>
      </c>
    </row>
    <row r="40" spans="1:7" x14ac:dyDescent="0.15">
      <c r="A40" s="114">
        <v>39</v>
      </c>
      <c r="B40" s="115">
        <f t="shared" si="0"/>
        <v>0</v>
      </c>
      <c r="C40">
        <v>19</v>
      </c>
      <c r="D40">
        <v>20</v>
      </c>
      <c r="E40">
        <f t="shared" si="1"/>
        <v>9</v>
      </c>
      <c r="F40">
        <f t="shared" si="2"/>
        <v>2</v>
      </c>
      <c r="G40">
        <f>IF(C40+4&gt;20,C40-16,C40+4)</f>
        <v>3</v>
      </c>
    </row>
    <row r="41" spans="1:7" x14ac:dyDescent="0.15">
      <c r="A41" s="114">
        <v>40</v>
      </c>
      <c r="B41" s="115">
        <f t="shared" si="0"/>
        <v>1</v>
      </c>
      <c r="C41">
        <v>20</v>
      </c>
      <c r="D41">
        <v>19</v>
      </c>
      <c r="E41">
        <f t="shared" si="1"/>
        <v>10</v>
      </c>
      <c r="F41">
        <f t="shared" si="2"/>
        <v>1</v>
      </c>
      <c r="G41">
        <f>C41</f>
        <v>20</v>
      </c>
    </row>
    <row r="42" spans="1:7" x14ac:dyDescent="0.15">
      <c r="A42" s="114">
        <v>41</v>
      </c>
      <c r="B42" s="115">
        <f t="shared" si="0"/>
        <v>2</v>
      </c>
      <c r="C42">
        <v>1</v>
      </c>
      <c r="D42">
        <v>18</v>
      </c>
      <c r="E42">
        <f t="shared" si="1"/>
        <v>11</v>
      </c>
      <c r="F42">
        <f t="shared" si="2"/>
        <v>20</v>
      </c>
      <c r="G42">
        <f>IF(C42-8&lt;1,C42+12,C42-8)</f>
        <v>13</v>
      </c>
    </row>
    <row r="43" spans="1:7" x14ac:dyDescent="0.15">
      <c r="A43" s="114">
        <v>42</v>
      </c>
      <c r="B43" s="115">
        <f t="shared" si="0"/>
        <v>3</v>
      </c>
      <c r="C43">
        <v>2</v>
      </c>
      <c r="D43">
        <v>17</v>
      </c>
      <c r="E43">
        <f t="shared" si="1"/>
        <v>12</v>
      </c>
      <c r="F43">
        <f t="shared" si="2"/>
        <v>19</v>
      </c>
      <c r="G43">
        <f>IF(C43+4&gt;20,C43-16,C43+4)</f>
        <v>6</v>
      </c>
    </row>
    <row r="44" spans="1:7" x14ac:dyDescent="0.15">
      <c r="A44" s="114">
        <v>43</v>
      </c>
      <c r="B44" s="115">
        <f t="shared" si="0"/>
        <v>4</v>
      </c>
      <c r="C44">
        <v>3</v>
      </c>
      <c r="D44">
        <v>16</v>
      </c>
      <c r="E44">
        <f t="shared" si="1"/>
        <v>13</v>
      </c>
      <c r="F44">
        <f t="shared" si="2"/>
        <v>18</v>
      </c>
      <c r="G44">
        <f>IF(C44-4&lt;1,C44+16,C44-4)</f>
        <v>19</v>
      </c>
    </row>
    <row r="45" spans="1:7" x14ac:dyDescent="0.15">
      <c r="A45" s="114">
        <v>44</v>
      </c>
      <c r="B45" s="115">
        <f t="shared" si="0"/>
        <v>5</v>
      </c>
      <c r="C45">
        <v>4</v>
      </c>
      <c r="D45">
        <v>15</v>
      </c>
      <c r="E45">
        <f t="shared" si="1"/>
        <v>14</v>
      </c>
      <c r="F45">
        <f t="shared" si="2"/>
        <v>17</v>
      </c>
      <c r="G45">
        <f>IF(C45+8&gt;20,C45-12,C45+8)</f>
        <v>12</v>
      </c>
    </row>
    <row r="46" spans="1:7" x14ac:dyDescent="0.15">
      <c r="A46" s="114">
        <v>45</v>
      </c>
      <c r="B46" s="115">
        <f t="shared" si="0"/>
        <v>6</v>
      </c>
      <c r="C46">
        <v>5</v>
      </c>
      <c r="D46">
        <v>14</v>
      </c>
      <c r="E46">
        <f t="shared" si="1"/>
        <v>15</v>
      </c>
      <c r="F46">
        <f t="shared" si="2"/>
        <v>16</v>
      </c>
      <c r="G46">
        <f>C46</f>
        <v>5</v>
      </c>
    </row>
    <row r="47" spans="1:7" x14ac:dyDescent="0.15">
      <c r="A47" s="114">
        <v>46</v>
      </c>
      <c r="B47" s="115">
        <f t="shared" si="0"/>
        <v>7</v>
      </c>
      <c r="C47">
        <v>6</v>
      </c>
      <c r="D47">
        <v>13</v>
      </c>
      <c r="E47">
        <f t="shared" si="1"/>
        <v>16</v>
      </c>
      <c r="F47">
        <f t="shared" si="2"/>
        <v>15</v>
      </c>
      <c r="G47">
        <f>IF(C47-8&lt;1,C47+12,C47-8)</f>
        <v>18</v>
      </c>
    </row>
    <row r="48" spans="1:7" x14ac:dyDescent="0.15">
      <c r="A48" s="114">
        <v>47</v>
      </c>
      <c r="B48" s="115">
        <f t="shared" si="0"/>
        <v>8</v>
      </c>
      <c r="C48">
        <v>7</v>
      </c>
      <c r="D48">
        <v>12</v>
      </c>
      <c r="E48">
        <f t="shared" si="1"/>
        <v>17</v>
      </c>
      <c r="F48">
        <f t="shared" si="2"/>
        <v>14</v>
      </c>
      <c r="G48">
        <f>IF(C48+4&gt;20,C48-16,C48+4)</f>
        <v>11</v>
      </c>
    </row>
    <row r="49" spans="1:7" x14ac:dyDescent="0.15">
      <c r="A49" s="114">
        <v>48</v>
      </c>
      <c r="B49" s="115">
        <f t="shared" si="0"/>
        <v>9</v>
      </c>
      <c r="C49">
        <v>8</v>
      </c>
      <c r="D49">
        <v>11</v>
      </c>
      <c r="E49">
        <f t="shared" si="1"/>
        <v>18</v>
      </c>
      <c r="F49">
        <f t="shared" si="2"/>
        <v>13</v>
      </c>
      <c r="G49">
        <f>IF(C49-4&lt;1,C49+16,C49-4)</f>
        <v>4</v>
      </c>
    </row>
    <row r="50" spans="1:7" x14ac:dyDescent="0.15">
      <c r="A50" s="114">
        <v>49</v>
      </c>
      <c r="B50" s="115">
        <f t="shared" si="0"/>
        <v>10</v>
      </c>
      <c r="C50">
        <v>9</v>
      </c>
      <c r="D50">
        <v>10</v>
      </c>
      <c r="E50">
        <f t="shared" si="1"/>
        <v>19</v>
      </c>
      <c r="F50">
        <f t="shared" si="2"/>
        <v>12</v>
      </c>
      <c r="G50">
        <f>IF(C50+8&gt;20,C50-12,C50+8)</f>
        <v>17</v>
      </c>
    </row>
    <row r="51" spans="1:7" x14ac:dyDescent="0.15">
      <c r="A51" s="114">
        <v>50</v>
      </c>
      <c r="B51" s="115">
        <f t="shared" si="0"/>
        <v>11</v>
      </c>
      <c r="C51">
        <v>10</v>
      </c>
      <c r="D51">
        <v>9</v>
      </c>
      <c r="E51">
        <f t="shared" si="1"/>
        <v>20</v>
      </c>
      <c r="F51">
        <f t="shared" si="2"/>
        <v>11</v>
      </c>
      <c r="G51">
        <f>C51</f>
        <v>10</v>
      </c>
    </row>
    <row r="52" spans="1:7" x14ac:dyDescent="0.15">
      <c r="A52" s="114">
        <v>51</v>
      </c>
      <c r="B52" s="115">
        <f t="shared" si="0"/>
        <v>12</v>
      </c>
      <c r="C52">
        <v>11</v>
      </c>
      <c r="D52">
        <v>8</v>
      </c>
      <c r="E52">
        <f t="shared" si="1"/>
        <v>1</v>
      </c>
      <c r="F52">
        <f t="shared" si="2"/>
        <v>10</v>
      </c>
      <c r="G52">
        <f>IF(C52-8&lt;1,C52+12,C52-8)</f>
        <v>3</v>
      </c>
    </row>
    <row r="53" spans="1:7" x14ac:dyDescent="0.15">
      <c r="A53" s="114">
        <v>52</v>
      </c>
      <c r="B53" s="115">
        <f t="shared" si="0"/>
        <v>0</v>
      </c>
      <c r="C53">
        <v>12</v>
      </c>
      <c r="D53">
        <v>7</v>
      </c>
      <c r="E53">
        <f t="shared" si="1"/>
        <v>2</v>
      </c>
      <c r="F53">
        <f t="shared" si="2"/>
        <v>9</v>
      </c>
      <c r="G53">
        <f>IF(C53+4&gt;20,C53-16,C53+4)</f>
        <v>16</v>
      </c>
    </row>
    <row r="54" spans="1:7" x14ac:dyDescent="0.15">
      <c r="A54" s="114">
        <v>53</v>
      </c>
      <c r="B54" s="115">
        <f t="shared" si="0"/>
        <v>1</v>
      </c>
      <c r="C54">
        <v>13</v>
      </c>
      <c r="D54">
        <v>6</v>
      </c>
      <c r="E54">
        <f t="shared" si="1"/>
        <v>3</v>
      </c>
      <c r="F54">
        <f t="shared" si="2"/>
        <v>8</v>
      </c>
      <c r="G54">
        <f>C54</f>
        <v>13</v>
      </c>
    </row>
    <row r="55" spans="1:7" x14ac:dyDescent="0.15">
      <c r="A55" s="114">
        <v>54</v>
      </c>
      <c r="B55" s="115">
        <f t="shared" si="0"/>
        <v>2</v>
      </c>
      <c r="C55">
        <v>14</v>
      </c>
      <c r="D55">
        <v>5</v>
      </c>
      <c r="E55">
        <f t="shared" si="1"/>
        <v>4</v>
      </c>
      <c r="F55">
        <f t="shared" si="2"/>
        <v>7</v>
      </c>
      <c r="G55">
        <f>IF(C55-8&lt;1,C55+12,C55-8)</f>
        <v>6</v>
      </c>
    </row>
    <row r="56" spans="1:7" x14ac:dyDescent="0.15">
      <c r="A56" s="114">
        <v>55</v>
      </c>
      <c r="B56" s="115">
        <f t="shared" si="0"/>
        <v>3</v>
      </c>
      <c r="C56">
        <v>15</v>
      </c>
      <c r="D56">
        <v>4</v>
      </c>
      <c r="E56">
        <f t="shared" si="1"/>
        <v>5</v>
      </c>
      <c r="F56">
        <f t="shared" si="2"/>
        <v>6</v>
      </c>
      <c r="G56">
        <f>IF(C56+4&gt;20,C56-16,C56+4)</f>
        <v>19</v>
      </c>
    </row>
    <row r="57" spans="1:7" x14ac:dyDescent="0.15">
      <c r="A57" s="114">
        <v>56</v>
      </c>
      <c r="B57" s="115">
        <f t="shared" si="0"/>
        <v>4</v>
      </c>
      <c r="C57">
        <v>16</v>
      </c>
      <c r="D57">
        <v>3</v>
      </c>
      <c r="E57">
        <f t="shared" si="1"/>
        <v>6</v>
      </c>
      <c r="F57">
        <f t="shared" si="2"/>
        <v>5</v>
      </c>
      <c r="G57">
        <f>IF(C57-4&lt;1,C57+16,C57-4)</f>
        <v>12</v>
      </c>
    </row>
    <row r="58" spans="1:7" x14ac:dyDescent="0.15">
      <c r="A58" s="114">
        <v>57</v>
      </c>
      <c r="B58" s="115">
        <f t="shared" si="0"/>
        <v>5</v>
      </c>
      <c r="C58">
        <v>17</v>
      </c>
      <c r="D58">
        <v>2</v>
      </c>
      <c r="E58">
        <f t="shared" si="1"/>
        <v>7</v>
      </c>
      <c r="F58">
        <f t="shared" si="2"/>
        <v>4</v>
      </c>
      <c r="G58">
        <f>IF(C58+8&gt;20,C58-12,C58+8)</f>
        <v>5</v>
      </c>
    </row>
    <row r="59" spans="1:7" x14ac:dyDescent="0.15">
      <c r="A59" s="114">
        <v>58</v>
      </c>
      <c r="B59" s="115">
        <f t="shared" si="0"/>
        <v>6</v>
      </c>
      <c r="C59">
        <v>18</v>
      </c>
      <c r="D59">
        <v>1</v>
      </c>
      <c r="E59">
        <f t="shared" si="1"/>
        <v>8</v>
      </c>
      <c r="F59">
        <f t="shared" si="2"/>
        <v>3</v>
      </c>
      <c r="G59">
        <f>C59</f>
        <v>18</v>
      </c>
    </row>
    <row r="60" spans="1:7" x14ac:dyDescent="0.15">
      <c r="A60" s="114">
        <v>59</v>
      </c>
      <c r="B60" s="115">
        <f t="shared" si="0"/>
        <v>7</v>
      </c>
      <c r="C60">
        <v>19</v>
      </c>
      <c r="D60">
        <v>20</v>
      </c>
      <c r="E60">
        <f t="shared" si="1"/>
        <v>9</v>
      </c>
      <c r="F60">
        <f t="shared" si="2"/>
        <v>2</v>
      </c>
      <c r="G60">
        <f>IF(C60-8&lt;1,C60+12,C60-8)</f>
        <v>11</v>
      </c>
    </row>
    <row r="61" spans="1:7" x14ac:dyDescent="0.15">
      <c r="A61" s="114">
        <v>60</v>
      </c>
      <c r="B61" s="115">
        <f t="shared" si="0"/>
        <v>8</v>
      </c>
      <c r="C61">
        <v>20</v>
      </c>
      <c r="D61">
        <v>19</v>
      </c>
      <c r="E61">
        <f t="shared" si="1"/>
        <v>10</v>
      </c>
      <c r="F61">
        <f t="shared" si="2"/>
        <v>1</v>
      </c>
      <c r="G61">
        <f>IF(C61+4&gt;20,C61-16,C61+4)</f>
        <v>4</v>
      </c>
    </row>
    <row r="62" spans="1:7" x14ac:dyDescent="0.15">
      <c r="A62" s="114">
        <v>61</v>
      </c>
      <c r="B62" s="115">
        <f t="shared" si="0"/>
        <v>9</v>
      </c>
      <c r="C62">
        <v>1</v>
      </c>
      <c r="D62">
        <v>18</v>
      </c>
      <c r="E62">
        <f t="shared" si="1"/>
        <v>11</v>
      </c>
      <c r="F62">
        <f t="shared" si="2"/>
        <v>20</v>
      </c>
      <c r="G62">
        <f>IF(C62-4&lt;1,C62+16,C62-4)</f>
        <v>17</v>
      </c>
    </row>
    <row r="63" spans="1:7" x14ac:dyDescent="0.15">
      <c r="A63" s="114">
        <v>62</v>
      </c>
      <c r="B63" s="115">
        <f t="shared" si="0"/>
        <v>10</v>
      </c>
      <c r="C63">
        <v>2</v>
      </c>
      <c r="D63">
        <v>17</v>
      </c>
      <c r="E63">
        <f t="shared" si="1"/>
        <v>12</v>
      </c>
      <c r="F63">
        <f t="shared" si="2"/>
        <v>19</v>
      </c>
      <c r="G63">
        <f>IF(C63+8&gt;20,C63-12,C63+8)</f>
        <v>10</v>
      </c>
    </row>
    <row r="64" spans="1:7" x14ac:dyDescent="0.15">
      <c r="A64" s="114">
        <v>63</v>
      </c>
      <c r="B64" s="115">
        <f t="shared" si="0"/>
        <v>11</v>
      </c>
      <c r="C64">
        <v>3</v>
      </c>
      <c r="D64">
        <v>16</v>
      </c>
      <c r="E64">
        <f t="shared" si="1"/>
        <v>13</v>
      </c>
      <c r="F64">
        <f t="shared" si="2"/>
        <v>18</v>
      </c>
      <c r="G64">
        <f>C64</f>
        <v>3</v>
      </c>
    </row>
    <row r="65" spans="1:7" x14ac:dyDescent="0.15">
      <c r="A65" s="114">
        <v>64</v>
      </c>
      <c r="B65" s="115">
        <f t="shared" si="0"/>
        <v>12</v>
      </c>
      <c r="C65">
        <v>4</v>
      </c>
      <c r="D65">
        <v>15</v>
      </c>
      <c r="E65">
        <f t="shared" si="1"/>
        <v>14</v>
      </c>
      <c r="F65">
        <f t="shared" si="2"/>
        <v>17</v>
      </c>
      <c r="G65">
        <f>IF(C65-8&lt;1,C65+12,C65-8)</f>
        <v>16</v>
      </c>
    </row>
    <row r="66" spans="1:7" x14ac:dyDescent="0.15">
      <c r="A66" s="114">
        <v>65</v>
      </c>
      <c r="B66" s="115">
        <f t="shared" si="0"/>
        <v>0</v>
      </c>
      <c r="C66">
        <v>5</v>
      </c>
      <c r="D66">
        <v>14</v>
      </c>
      <c r="E66">
        <f t="shared" si="1"/>
        <v>15</v>
      </c>
      <c r="F66">
        <f t="shared" si="2"/>
        <v>16</v>
      </c>
      <c r="G66">
        <f>IF(C66+4&gt;20,C66-16,C66+4)</f>
        <v>9</v>
      </c>
    </row>
    <row r="67" spans="1:7" x14ac:dyDescent="0.15">
      <c r="A67" s="114">
        <v>66</v>
      </c>
      <c r="B67" s="115">
        <f t="shared" ref="B67:B130" si="3">MOD(A67,13)</f>
        <v>1</v>
      </c>
      <c r="C67">
        <v>6</v>
      </c>
      <c r="D67">
        <v>13</v>
      </c>
      <c r="E67">
        <f t="shared" ref="E67:E130" si="4">IF(C67+10&gt;20,C67-10,C67+10)</f>
        <v>16</v>
      </c>
      <c r="F67">
        <f t="shared" ref="F67:F130" si="5">21-C67</f>
        <v>15</v>
      </c>
      <c r="G67">
        <f>C67</f>
        <v>6</v>
      </c>
    </row>
    <row r="68" spans="1:7" x14ac:dyDescent="0.15">
      <c r="A68" s="114">
        <v>67</v>
      </c>
      <c r="B68" s="115">
        <f t="shared" si="3"/>
        <v>2</v>
      </c>
      <c r="C68">
        <v>7</v>
      </c>
      <c r="D68">
        <v>12</v>
      </c>
      <c r="E68">
        <f t="shared" si="4"/>
        <v>17</v>
      </c>
      <c r="F68">
        <f t="shared" si="5"/>
        <v>14</v>
      </c>
      <c r="G68">
        <f>IF(C68-8&lt;1,C68+12,C68-8)</f>
        <v>19</v>
      </c>
    </row>
    <row r="69" spans="1:7" x14ac:dyDescent="0.15">
      <c r="A69" s="114">
        <v>68</v>
      </c>
      <c r="B69" s="115">
        <f t="shared" si="3"/>
        <v>3</v>
      </c>
      <c r="C69">
        <v>8</v>
      </c>
      <c r="D69">
        <v>11</v>
      </c>
      <c r="E69">
        <f t="shared" si="4"/>
        <v>18</v>
      </c>
      <c r="F69">
        <f t="shared" si="5"/>
        <v>13</v>
      </c>
      <c r="G69">
        <f>IF(C69+4&gt;20,C69-16,C69+4)</f>
        <v>12</v>
      </c>
    </row>
    <row r="70" spans="1:7" x14ac:dyDescent="0.15">
      <c r="A70" s="114">
        <v>69</v>
      </c>
      <c r="B70" s="115">
        <f t="shared" si="3"/>
        <v>4</v>
      </c>
      <c r="C70">
        <v>9</v>
      </c>
      <c r="D70">
        <v>10</v>
      </c>
      <c r="E70">
        <f t="shared" si="4"/>
        <v>19</v>
      </c>
      <c r="F70">
        <f t="shared" si="5"/>
        <v>12</v>
      </c>
      <c r="G70">
        <f>IF(C70-4&lt;1,C70+16,C70-4)</f>
        <v>5</v>
      </c>
    </row>
    <row r="71" spans="1:7" x14ac:dyDescent="0.15">
      <c r="A71" s="114">
        <v>70</v>
      </c>
      <c r="B71" s="115">
        <f t="shared" si="3"/>
        <v>5</v>
      </c>
      <c r="C71">
        <v>10</v>
      </c>
      <c r="D71">
        <v>9</v>
      </c>
      <c r="E71">
        <f t="shared" si="4"/>
        <v>20</v>
      </c>
      <c r="F71">
        <f t="shared" si="5"/>
        <v>11</v>
      </c>
      <c r="G71">
        <f>IF(C71+8&gt;20,C71-12,C71+8)</f>
        <v>18</v>
      </c>
    </row>
    <row r="72" spans="1:7" x14ac:dyDescent="0.15">
      <c r="A72" s="114">
        <v>71</v>
      </c>
      <c r="B72" s="115">
        <f t="shared" si="3"/>
        <v>6</v>
      </c>
      <c r="C72">
        <v>11</v>
      </c>
      <c r="D72">
        <v>8</v>
      </c>
      <c r="E72">
        <f t="shared" si="4"/>
        <v>1</v>
      </c>
      <c r="F72">
        <f t="shared" si="5"/>
        <v>10</v>
      </c>
      <c r="G72">
        <f>C72</f>
        <v>11</v>
      </c>
    </row>
    <row r="73" spans="1:7" x14ac:dyDescent="0.15">
      <c r="A73" s="114">
        <v>72</v>
      </c>
      <c r="B73" s="115">
        <f t="shared" si="3"/>
        <v>7</v>
      </c>
      <c r="C73">
        <v>12</v>
      </c>
      <c r="D73">
        <v>7</v>
      </c>
      <c r="E73">
        <f t="shared" si="4"/>
        <v>2</v>
      </c>
      <c r="F73">
        <f t="shared" si="5"/>
        <v>9</v>
      </c>
      <c r="G73">
        <f>IF(C73-8&lt;1,C73+12,C73-8)</f>
        <v>4</v>
      </c>
    </row>
    <row r="74" spans="1:7" x14ac:dyDescent="0.15">
      <c r="A74" s="114">
        <v>73</v>
      </c>
      <c r="B74" s="115">
        <f t="shared" si="3"/>
        <v>8</v>
      </c>
      <c r="C74">
        <v>13</v>
      </c>
      <c r="D74">
        <v>6</v>
      </c>
      <c r="E74">
        <f t="shared" si="4"/>
        <v>3</v>
      </c>
      <c r="F74">
        <f t="shared" si="5"/>
        <v>8</v>
      </c>
      <c r="G74">
        <f>IF(C74+4&gt;20,C74-16,C74+4)</f>
        <v>17</v>
      </c>
    </row>
    <row r="75" spans="1:7" x14ac:dyDescent="0.15">
      <c r="A75" s="114">
        <v>74</v>
      </c>
      <c r="B75" s="115">
        <f t="shared" si="3"/>
        <v>9</v>
      </c>
      <c r="C75">
        <v>14</v>
      </c>
      <c r="D75">
        <v>5</v>
      </c>
      <c r="E75">
        <f t="shared" si="4"/>
        <v>4</v>
      </c>
      <c r="F75">
        <f t="shared" si="5"/>
        <v>7</v>
      </c>
      <c r="G75">
        <f>IF(C75-4&lt;1,C75+16,C75-4)</f>
        <v>10</v>
      </c>
    </row>
    <row r="76" spans="1:7" x14ac:dyDescent="0.15">
      <c r="A76" s="114">
        <v>75</v>
      </c>
      <c r="B76" s="115">
        <f t="shared" si="3"/>
        <v>10</v>
      </c>
      <c r="C76">
        <v>15</v>
      </c>
      <c r="D76">
        <v>4</v>
      </c>
      <c r="E76">
        <f t="shared" si="4"/>
        <v>5</v>
      </c>
      <c r="F76">
        <f t="shared" si="5"/>
        <v>6</v>
      </c>
      <c r="G76">
        <f>IF(C76+8&gt;20,C76-12,C76+8)</f>
        <v>3</v>
      </c>
    </row>
    <row r="77" spans="1:7" x14ac:dyDescent="0.15">
      <c r="A77" s="114">
        <v>76</v>
      </c>
      <c r="B77" s="115">
        <f t="shared" si="3"/>
        <v>11</v>
      </c>
      <c r="C77">
        <v>16</v>
      </c>
      <c r="D77">
        <v>3</v>
      </c>
      <c r="E77">
        <f t="shared" si="4"/>
        <v>6</v>
      </c>
      <c r="F77">
        <f t="shared" si="5"/>
        <v>5</v>
      </c>
      <c r="G77">
        <f>C77</f>
        <v>16</v>
      </c>
    </row>
    <row r="78" spans="1:7" x14ac:dyDescent="0.15">
      <c r="A78" s="114">
        <v>77</v>
      </c>
      <c r="B78" s="115">
        <f t="shared" si="3"/>
        <v>12</v>
      </c>
      <c r="C78">
        <v>17</v>
      </c>
      <c r="D78">
        <v>2</v>
      </c>
      <c r="E78">
        <f t="shared" si="4"/>
        <v>7</v>
      </c>
      <c r="F78">
        <f t="shared" si="5"/>
        <v>4</v>
      </c>
      <c r="G78">
        <f>IF(C78-8&lt;1,C78+12,C78-8)</f>
        <v>9</v>
      </c>
    </row>
    <row r="79" spans="1:7" x14ac:dyDescent="0.15">
      <c r="A79" s="114">
        <v>78</v>
      </c>
      <c r="B79" s="115">
        <f t="shared" si="3"/>
        <v>0</v>
      </c>
      <c r="C79">
        <v>18</v>
      </c>
      <c r="D79">
        <v>1</v>
      </c>
      <c r="E79">
        <f t="shared" si="4"/>
        <v>8</v>
      </c>
      <c r="F79">
        <f t="shared" si="5"/>
        <v>3</v>
      </c>
      <c r="G79">
        <f>IF(C79+4&gt;20,C79-16,C79+4)</f>
        <v>2</v>
      </c>
    </row>
    <row r="80" spans="1:7" x14ac:dyDescent="0.15">
      <c r="A80" s="114">
        <v>79</v>
      </c>
      <c r="B80" s="115">
        <f t="shared" si="3"/>
        <v>1</v>
      </c>
      <c r="C80">
        <v>19</v>
      </c>
      <c r="D80">
        <v>20</v>
      </c>
      <c r="E80">
        <f t="shared" si="4"/>
        <v>9</v>
      </c>
      <c r="F80">
        <f t="shared" si="5"/>
        <v>2</v>
      </c>
      <c r="G80">
        <f>C80</f>
        <v>19</v>
      </c>
    </row>
    <row r="81" spans="1:7" x14ac:dyDescent="0.15">
      <c r="A81" s="114">
        <v>80</v>
      </c>
      <c r="B81" s="115">
        <f t="shared" si="3"/>
        <v>2</v>
      </c>
      <c r="C81">
        <v>20</v>
      </c>
      <c r="D81">
        <v>19</v>
      </c>
      <c r="E81">
        <f t="shared" si="4"/>
        <v>10</v>
      </c>
      <c r="F81">
        <f t="shared" si="5"/>
        <v>1</v>
      </c>
      <c r="G81">
        <f>IF(C81-8&lt;1,C81+12,C81-8)</f>
        <v>12</v>
      </c>
    </row>
    <row r="82" spans="1:7" x14ac:dyDescent="0.15">
      <c r="A82" s="114">
        <v>81</v>
      </c>
      <c r="B82" s="115">
        <f t="shared" si="3"/>
        <v>3</v>
      </c>
      <c r="C82">
        <v>1</v>
      </c>
      <c r="D82">
        <v>18</v>
      </c>
      <c r="E82">
        <f t="shared" si="4"/>
        <v>11</v>
      </c>
      <c r="F82">
        <f t="shared" si="5"/>
        <v>20</v>
      </c>
      <c r="G82">
        <f>IF(C82+4&gt;20,C82-16,C82+4)</f>
        <v>5</v>
      </c>
    </row>
    <row r="83" spans="1:7" x14ac:dyDescent="0.15">
      <c r="A83" s="114">
        <v>82</v>
      </c>
      <c r="B83" s="115">
        <f t="shared" si="3"/>
        <v>4</v>
      </c>
      <c r="C83">
        <v>2</v>
      </c>
      <c r="D83">
        <v>17</v>
      </c>
      <c r="E83">
        <f t="shared" si="4"/>
        <v>12</v>
      </c>
      <c r="F83">
        <f t="shared" si="5"/>
        <v>19</v>
      </c>
      <c r="G83">
        <f>IF(C83-4&lt;1,C83+16,C83-4)</f>
        <v>18</v>
      </c>
    </row>
    <row r="84" spans="1:7" x14ac:dyDescent="0.15">
      <c r="A84" s="114">
        <v>83</v>
      </c>
      <c r="B84" s="115">
        <f t="shared" si="3"/>
        <v>5</v>
      </c>
      <c r="C84">
        <v>3</v>
      </c>
      <c r="D84">
        <v>16</v>
      </c>
      <c r="E84">
        <f t="shared" si="4"/>
        <v>13</v>
      </c>
      <c r="F84">
        <f t="shared" si="5"/>
        <v>18</v>
      </c>
      <c r="G84">
        <f>IF(C84+8&gt;20,C84-12,C84+8)</f>
        <v>11</v>
      </c>
    </row>
    <row r="85" spans="1:7" x14ac:dyDescent="0.15">
      <c r="A85" s="114">
        <v>84</v>
      </c>
      <c r="B85" s="115">
        <f t="shared" si="3"/>
        <v>6</v>
      </c>
      <c r="C85">
        <v>4</v>
      </c>
      <c r="D85">
        <v>15</v>
      </c>
      <c r="E85">
        <f t="shared" si="4"/>
        <v>14</v>
      </c>
      <c r="F85">
        <f t="shared" si="5"/>
        <v>17</v>
      </c>
      <c r="G85">
        <f>C85</f>
        <v>4</v>
      </c>
    </row>
    <row r="86" spans="1:7" x14ac:dyDescent="0.15">
      <c r="A86" s="114">
        <v>85</v>
      </c>
      <c r="B86" s="115">
        <f t="shared" si="3"/>
        <v>7</v>
      </c>
      <c r="C86">
        <v>5</v>
      </c>
      <c r="D86">
        <v>14</v>
      </c>
      <c r="E86">
        <f t="shared" si="4"/>
        <v>15</v>
      </c>
      <c r="F86">
        <f t="shared" si="5"/>
        <v>16</v>
      </c>
      <c r="G86">
        <f>IF(C86-8&lt;1,C86+12,C86-8)</f>
        <v>17</v>
      </c>
    </row>
    <row r="87" spans="1:7" x14ac:dyDescent="0.15">
      <c r="A87" s="114">
        <v>86</v>
      </c>
      <c r="B87" s="115">
        <f t="shared" si="3"/>
        <v>8</v>
      </c>
      <c r="C87">
        <v>6</v>
      </c>
      <c r="D87">
        <v>13</v>
      </c>
      <c r="E87">
        <f t="shared" si="4"/>
        <v>16</v>
      </c>
      <c r="F87">
        <f t="shared" si="5"/>
        <v>15</v>
      </c>
      <c r="G87">
        <f>IF(C87+4&gt;20,C87-16,C87+4)</f>
        <v>10</v>
      </c>
    </row>
    <row r="88" spans="1:7" x14ac:dyDescent="0.15">
      <c r="A88" s="114">
        <v>87</v>
      </c>
      <c r="B88" s="115">
        <f t="shared" si="3"/>
        <v>9</v>
      </c>
      <c r="C88">
        <v>7</v>
      </c>
      <c r="D88">
        <v>12</v>
      </c>
      <c r="E88">
        <f t="shared" si="4"/>
        <v>17</v>
      </c>
      <c r="F88">
        <f t="shared" si="5"/>
        <v>14</v>
      </c>
      <c r="G88">
        <f>IF(C88-4&lt;1,C88+16,C88-4)</f>
        <v>3</v>
      </c>
    </row>
    <row r="89" spans="1:7" x14ac:dyDescent="0.15">
      <c r="A89" s="114">
        <v>88</v>
      </c>
      <c r="B89" s="115">
        <f t="shared" si="3"/>
        <v>10</v>
      </c>
      <c r="C89">
        <v>8</v>
      </c>
      <c r="D89">
        <v>11</v>
      </c>
      <c r="E89">
        <f t="shared" si="4"/>
        <v>18</v>
      </c>
      <c r="F89">
        <f t="shared" si="5"/>
        <v>13</v>
      </c>
      <c r="G89">
        <f>IF(C89+8&gt;20,C89-12,C89+8)</f>
        <v>16</v>
      </c>
    </row>
    <row r="90" spans="1:7" x14ac:dyDescent="0.15">
      <c r="A90" s="114">
        <v>89</v>
      </c>
      <c r="B90" s="115">
        <f t="shared" si="3"/>
        <v>11</v>
      </c>
      <c r="C90">
        <v>9</v>
      </c>
      <c r="D90">
        <v>10</v>
      </c>
      <c r="E90">
        <f t="shared" si="4"/>
        <v>19</v>
      </c>
      <c r="F90">
        <f t="shared" si="5"/>
        <v>12</v>
      </c>
      <c r="G90">
        <f>C90</f>
        <v>9</v>
      </c>
    </row>
    <row r="91" spans="1:7" x14ac:dyDescent="0.15">
      <c r="A91" s="114">
        <v>90</v>
      </c>
      <c r="B91" s="115">
        <f t="shared" si="3"/>
        <v>12</v>
      </c>
      <c r="C91">
        <v>10</v>
      </c>
      <c r="D91">
        <v>9</v>
      </c>
      <c r="E91">
        <f t="shared" si="4"/>
        <v>20</v>
      </c>
      <c r="F91">
        <f t="shared" si="5"/>
        <v>11</v>
      </c>
      <c r="G91">
        <f>IF(C91-8&lt;1,C91+12,C91-8)</f>
        <v>2</v>
      </c>
    </row>
    <row r="92" spans="1:7" x14ac:dyDescent="0.15">
      <c r="A92" s="114">
        <v>91</v>
      </c>
      <c r="B92" s="115">
        <f t="shared" si="3"/>
        <v>0</v>
      </c>
      <c r="C92">
        <v>11</v>
      </c>
      <c r="D92">
        <v>8</v>
      </c>
      <c r="E92">
        <f t="shared" si="4"/>
        <v>1</v>
      </c>
      <c r="F92">
        <f t="shared" si="5"/>
        <v>10</v>
      </c>
      <c r="G92">
        <f>IF(C92+4&gt;20,C92-16,C92+4)</f>
        <v>15</v>
      </c>
    </row>
    <row r="93" spans="1:7" x14ac:dyDescent="0.15">
      <c r="A93" s="114">
        <v>92</v>
      </c>
      <c r="B93" s="115">
        <f t="shared" si="3"/>
        <v>1</v>
      </c>
      <c r="C93">
        <v>12</v>
      </c>
      <c r="D93">
        <v>7</v>
      </c>
      <c r="E93">
        <f t="shared" si="4"/>
        <v>2</v>
      </c>
      <c r="F93">
        <f t="shared" si="5"/>
        <v>9</v>
      </c>
      <c r="G93">
        <f>C93</f>
        <v>12</v>
      </c>
    </row>
    <row r="94" spans="1:7" x14ac:dyDescent="0.15">
      <c r="A94" s="114">
        <v>93</v>
      </c>
      <c r="B94" s="115">
        <f t="shared" si="3"/>
        <v>2</v>
      </c>
      <c r="C94">
        <v>13</v>
      </c>
      <c r="D94">
        <v>6</v>
      </c>
      <c r="E94">
        <f t="shared" si="4"/>
        <v>3</v>
      </c>
      <c r="F94">
        <f t="shared" si="5"/>
        <v>8</v>
      </c>
      <c r="G94">
        <f>IF(C94-8&lt;1,C94+12,C94-8)</f>
        <v>5</v>
      </c>
    </row>
    <row r="95" spans="1:7" x14ac:dyDescent="0.15">
      <c r="A95" s="114">
        <v>94</v>
      </c>
      <c r="B95" s="115">
        <f t="shared" si="3"/>
        <v>3</v>
      </c>
      <c r="C95">
        <v>14</v>
      </c>
      <c r="D95">
        <v>5</v>
      </c>
      <c r="E95">
        <f t="shared" si="4"/>
        <v>4</v>
      </c>
      <c r="F95">
        <f t="shared" si="5"/>
        <v>7</v>
      </c>
      <c r="G95">
        <f>IF(C95+4&gt;20,C95-16,C95+4)</f>
        <v>18</v>
      </c>
    </row>
    <row r="96" spans="1:7" x14ac:dyDescent="0.15">
      <c r="A96" s="114">
        <v>95</v>
      </c>
      <c r="B96" s="115">
        <f t="shared" si="3"/>
        <v>4</v>
      </c>
      <c r="C96">
        <v>15</v>
      </c>
      <c r="D96">
        <v>4</v>
      </c>
      <c r="E96">
        <f t="shared" si="4"/>
        <v>5</v>
      </c>
      <c r="F96">
        <f t="shared" si="5"/>
        <v>6</v>
      </c>
      <c r="G96">
        <f>IF(C96-4&lt;1,C96+16,C96-4)</f>
        <v>11</v>
      </c>
    </row>
    <row r="97" spans="1:7" x14ac:dyDescent="0.15">
      <c r="A97" s="114">
        <v>96</v>
      </c>
      <c r="B97" s="115">
        <f t="shared" si="3"/>
        <v>5</v>
      </c>
      <c r="C97">
        <v>16</v>
      </c>
      <c r="D97">
        <v>3</v>
      </c>
      <c r="E97">
        <f t="shared" si="4"/>
        <v>6</v>
      </c>
      <c r="F97">
        <f t="shared" si="5"/>
        <v>5</v>
      </c>
      <c r="G97">
        <f>IF(C97+8&gt;20,C97-12,C97+8)</f>
        <v>4</v>
      </c>
    </row>
    <row r="98" spans="1:7" x14ac:dyDescent="0.15">
      <c r="A98" s="114">
        <v>97</v>
      </c>
      <c r="B98" s="115">
        <f t="shared" si="3"/>
        <v>6</v>
      </c>
      <c r="C98">
        <v>17</v>
      </c>
      <c r="D98">
        <v>2</v>
      </c>
      <c r="E98">
        <f t="shared" si="4"/>
        <v>7</v>
      </c>
      <c r="F98">
        <f t="shared" si="5"/>
        <v>4</v>
      </c>
      <c r="G98">
        <f>C98</f>
        <v>17</v>
      </c>
    </row>
    <row r="99" spans="1:7" x14ac:dyDescent="0.15">
      <c r="A99" s="114">
        <v>98</v>
      </c>
      <c r="B99" s="115">
        <f t="shared" si="3"/>
        <v>7</v>
      </c>
      <c r="C99">
        <v>18</v>
      </c>
      <c r="D99">
        <v>1</v>
      </c>
      <c r="E99">
        <f t="shared" si="4"/>
        <v>8</v>
      </c>
      <c r="F99">
        <f t="shared" si="5"/>
        <v>3</v>
      </c>
      <c r="G99">
        <f>IF(C99-8&lt;1,C99+12,C99-8)</f>
        <v>10</v>
      </c>
    </row>
    <row r="100" spans="1:7" x14ac:dyDescent="0.15">
      <c r="A100" s="114">
        <v>99</v>
      </c>
      <c r="B100" s="115">
        <f t="shared" si="3"/>
        <v>8</v>
      </c>
      <c r="C100">
        <v>19</v>
      </c>
      <c r="D100">
        <v>20</v>
      </c>
      <c r="E100">
        <f t="shared" si="4"/>
        <v>9</v>
      </c>
      <c r="F100">
        <f t="shared" si="5"/>
        <v>2</v>
      </c>
      <c r="G100">
        <f>IF(C100+4&gt;20,C100-16,C100+4)</f>
        <v>3</v>
      </c>
    </row>
    <row r="101" spans="1:7" x14ac:dyDescent="0.15">
      <c r="A101" s="114">
        <v>100</v>
      </c>
      <c r="B101" s="115">
        <f t="shared" si="3"/>
        <v>9</v>
      </c>
      <c r="C101">
        <v>20</v>
      </c>
      <c r="D101">
        <v>19</v>
      </c>
      <c r="E101">
        <f t="shared" si="4"/>
        <v>10</v>
      </c>
      <c r="F101">
        <f t="shared" si="5"/>
        <v>1</v>
      </c>
      <c r="G101">
        <f>IF(C101-4&lt;1,C101+16,C101-4)</f>
        <v>16</v>
      </c>
    </row>
    <row r="102" spans="1:7" x14ac:dyDescent="0.15">
      <c r="A102" s="114">
        <v>101</v>
      </c>
      <c r="B102" s="115">
        <f t="shared" si="3"/>
        <v>10</v>
      </c>
      <c r="C102">
        <v>1</v>
      </c>
      <c r="D102">
        <v>18</v>
      </c>
      <c r="E102">
        <f t="shared" si="4"/>
        <v>11</v>
      </c>
      <c r="F102">
        <f t="shared" si="5"/>
        <v>20</v>
      </c>
      <c r="G102">
        <f>IF(C102+8&gt;20,C102-12,C102+8)</f>
        <v>9</v>
      </c>
    </row>
    <row r="103" spans="1:7" x14ac:dyDescent="0.15">
      <c r="A103" s="114">
        <v>102</v>
      </c>
      <c r="B103" s="115">
        <f t="shared" si="3"/>
        <v>11</v>
      </c>
      <c r="C103">
        <v>2</v>
      </c>
      <c r="D103">
        <v>17</v>
      </c>
      <c r="E103">
        <f t="shared" si="4"/>
        <v>12</v>
      </c>
      <c r="F103">
        <f t="shared" si="5"/>
        <v>19</v>
      </c>
      <c r="G103">
        <f>C103</f>
        <v>2</v>
      </c>
    </row>
    <row r="104" spans="1:7" x14ac:dyDescent="0.15">
      <c r="A104" s="114">
        <v>103</v>
      </c>
      <c r="B104" s="115">
        <f t="shared" si="3"/>
        <v>12</v>
      </c>
      <c r="C104">
        <v>3</v>
      </c>
      <c r="D104">
        <v>16</v>
      </c>
      <c r="E104">
        <f t="shared" si="4"/>
        <v>13</v>
      </c>
      <c r="F104">
        <f t="shared" si="5"/>
        <v>18</v>
      </c>
      <c r="G104">
        <f>IF(C104-8&lt;1,C104+12,C104-8)</f>
        <v>15</v>
      </c>
    </row>
    <row r="105" spans="1:7" x14ac:dyDescent="0.15">
      <c r="A105" s="114">
        <v>104</v>
      </c>
      <c r="B105" s="115">
        <f t="shared" si="3"/>
        <v>0</v>
      </c>
      <c r="C105">
        <v>4</v>
      </c>
      <c r="D105">
        <v>15</v>
      </c>
      <c r="E105">
        <f t="shared" si="4"/>
        <v>14</v>
      </c>
      <c r="F105">
        <f t="shared" si="5"/>
        <v>17</v>
      </c>
      <c r="G105">
        <f>IF(C105+4&gt;20,C105-16,C105+4)</f>
        <v>8</v>
      </c>
    </row>
    <row r="106" spans="1:7" x14ac:dyDescent="0.15">
      <c r="A106" s="114">
        <v>105</v>
      </c>
      <c r="B106" s="115">
        <f t="shared" si="3"/>
        <v>1</v>
      </c>
      <c r="C106">
        <v>5</v>
      </c>
      <c r="D106">
        <v>14</v>
      </c>
      <c r="E106">
        <f t="shared" si="4"/>
        <v>15</v>
      </c>
      <c r="F106">
        <f t="shared" si="5"/>
        <v>16</v>
      </c>
      <c r="G106">
        <f>C106</f>
        <v>5</v>
      </c>
    </row>
    <row r="107" spans="1:7" x14ac:dyDescent="0.15">
      <c r="A107" s="114">
        <v>106</v>
      </c>
      <c r="B107" s="115">
        <f t="shared" si="3"/>
        <v>2</v>
      </c>
      <c r="C107">
        <v>6</v>
      </c>
      <c r="D107">
        <v>13</v>
      </c>
      <c r="E107">
        <f t="shared" si="4"/>
        <v>16</v>
      </c>
      <c r="F107">
        <f t="shared" si="5"/>
        <v>15</v>
      </c>
      <c r="G107">
        <f>IF(C107-8&lt;1,C107+12,C107-8)</f>
        <v>18</v>
      </c>
    </row>
    <row r="108" spans="1:7" x14ac:dyDescent="0.15">
      <c r="A108" s="114">
        <v>107</v>
      </c>
      <c r="B108" s="115">
        <f t="shared" si="3"/>
        <v>3</v>
      </c>
      <c r="C108">
        <v>7</v>
      </c>
      <c r="D108">
        <v>12</v>
      </c>
      <c r="E108">
        <f t="shared" si="4"/>
        <v>17</v>
      </c>
      <c r="F108">
        <f t="shared" si="5"/>
        <v>14</v>
      </c>
      <c r="G108">
        <f>IF(C108+4&gt;20,C108-16,C108+4)</f>
        <v>11</v>
      </c>
    </row>
    <row r="109" spans="1:7" x14ac:dyDescent="0.15">
      <c r="A109" s="114">
        <v>108</v>
      </c>
      <c r="B109" s="115">
        <f t="shared" si="3"/>
        <v>4</v>
      </c>
      <c r="C109">
        <v>8</v>
      </c>
      <c r="D109">
        <v>11</v>
      </c>
      <c r="E109">
        <f t="shared" si="4"/>
        <v>18</v>
      </c>
      <c r="F109">
        <f t="shared" si="5"/>
        <v>13</v>
      </c>
      <c r="G109">
        <f>IF(C109-4&lt;1,C109+16,C109-4)</f>
        <v>4</v>
      </c>
    </row>
    <row r="110" spans="1:7" x14ac:dyDescent="0.15">
      <c r="A110" s="114">
        <v>109</v>
      </c>
      <c r="B110" s="115">
        <f t="shared" si="3"/>
        <v>5</v>
      </c>
      <c r="C110">
        <v>9</v>
      </c>
      <c r="D110">
        <v>10</v>
      </c>
      <c r="E110">
        <f t="shared" si="4"/>
        <v>19</v>
      </c>
      <c r="F110">
        <f t="shared" si="5"/>
        <v>12</v>
      </c>
      <c r="G110">
        <f>IF(C110+8&gt;20,C110-12,C110+8)</f>
        <v>17</v>
      </c>
    </row>
    <row r="111" spans="1:7" x14ac:dyDescent="0.15">
      <c r="A111" s="114">
        <v>110</v>
      </c>
      <c r="B111" s="115">
        <f t="shared" si="3"/>
        <v>6</v>
      </c>
      <c r="C111">
        <v>10</v>
      </c>
      <c r="D111">
        <v>9</v>
      </c>
      <c r="E111">
        <f t="shared" si="4"/>
        <v>20</v>
      </c>
      <c r="F111">
        <f t="shared" si="5"/>
        <v>11</v>
      </c>
      <c r="G111">
        <f>C111</f>
        <v>10</v>
      </c>
    </row>
    <row r="112" spans="1:7" x14ac:dyDescent="0.15">
      <c r="A112" s="114">
        <v>111</v>
      </c>
      <c r="B112" s="115">
        <f t="shared" si="3"/>
        <v>7</v>
      </c>
      <c r="C112">
        <v>11</v>
      </c>
      <c r="D112">
        <v>8</v>
      </c>
      <c r="E112">
        <f t="shared" si="4"/>
        <v>1</v>
      </c>
      <c r="F112">
        <f t="shared" si="5"/>
        <v>10</v>
      </c>
      <c r="G112">
        <f>IF(C112-8&lt;1,C112+12,C112-8)</f>
        <v>3</v>
      </c>
    </row>
    <row r="113" spans="1:7" x14ac:dyDescent="0.15">
      <c r="A113" s="114">
        <v>112</v>
      </c>
      <c r="B113" s="115">
        <f t="shared" si="3"/>
        <v>8</v>
      </c>
      <c r="C113">
        <v>12</v>
      </c>
      <c r="D113">
        <v>7</v>
      </c>
      <c r="E113">
        <f t="shared" si="4"/>
        <v>2</v>
      </c>
      <c r="F113">
        <f t="shared" si="5"/>
        <v>9</v>
      </c>
      <c r="G113">
        <f>IF(C113+4&gt;20,C113-16,C113+4)</f>
        <v>16</v>
      </c>
    </row>
    <row r="114" spans="1:7" x14ac:dyDescent="0.15">
      <c r="A114" s="114">
        <v>113</v>
      </c>
      <c r="B114" s="115">
        <f t="shared" si="3"/>
        <v>9</v>
      </c>
      <c r="C114">
        <v>13</v>
      </c>
      <c r="D114">
        <v>6</v>
      </c>
      <c r="E114">
        <f t="shared" si="4"/>
        <v>3</v>
      </c>
      <c r="F114">
        <f t="shared" si="5"/>
        <v>8</v>
      </c>
      <c r="G114">
        <f>IF(C114-4&lt;1,C114+16,C114-4)</f>
        <v>9</v>
      </c>
    </row>
    <row r="115" spans="1:7" x14ac:dyDescent="0.15">
      <c r="A115" s="114">
        <v>114</v>
      </c>
      <c r="B115" s="115">
        <f t="shared" si="3"/>
        <v>10</v>
      </c>
      <c r="C115">
        <v>14</v>
      </c>
      <c r="D115">
        <v>5</v>
      </c>
      <c r="E115">
        <f t="shared" si="4"/>
        <v>4</v>
      </c>
      <c r="F115">
        <f t="shared" si="5"/>
        <v>7</v>
      </c>
      <c r="G115">
        <f>IF(C115+8&gt;20,C115-12,C115+8)</f>
        <v>2</v>
      </c>
    </row>
    <row r="116" spans="1:7" x14ac:dyDescent="0.15">
      <c r="A116" s="114">
        <v>115</v>
      </c>
      <c r="B116" s="115">
        <f t="shared" si="3"/>
        <v>11</v>
      </c>
      <c r="C116">
        <v>15</v>
      </c>
      <c r="D116">
        <v>4</v>
      </c>
      <c r="E116">
        <f t="shared" si="4"/>
        <v>5</v>
      </c>
      <c r="F116">
        <f t="shared" si="5"/>
        <v>6</v>
      </c>
      <c r="G116">
        <f>C116</f>
        <v>15</v>
      </c>
    </row>
    <row r="117" spans="1:7" x14ac:dyDescent="0.15">
      <c r="A117" s="114">
        <v>116</v>
      </c>
      <c r="B117" s="115">
        <f t="shared" si="3"/>
        <v>12</v>
      </c>
      <c r="C117">
        <v>16</v>
      </c>
      <c r="D117">
        <v>3</v>
      </c>
      <c r="E117">
        <f t="shared" si="4"/>
        <v>6</v>
      </c>
      <c r="F117">
        <f t="shared" si="5"/>
        <v>5</v>
      </c>
      <c r="G117">
        <f>IF(C117-8&lt;1,C117+12,C117-8)</f>
        <v>8</v>
      </c>
    </row>
    <row r="118" spans="1:7" x14ac:dyDescent="0.15">
      <c r="A118" s="114">
        <v>117</v>
      </c>
      <c r="B118" s="115">
        <f t="shared" si="3"/>
        <v>0</v>
      </c>
      <c r="C118">
        <v>17</v>
      </c>
      <c r="D118">
        <v>2</v>
      </c>
      <c r="E118">
        <f t="shared" si="4"/>
        <v>7</v>
      </c>
      <c r="F118">
        <f t="shared" si="5"/>
        <v>4</v>
      </c>
      <c r="G118">
        <f>IF(C118+4&gt;20,C118-16,C118+4)</f>
        <v>1</v>
      </c>
    </row>
    <row r="119" spans="1:7" x14ac:dyDescent="0.15">
      <c r="A119" s="114">
        <v>118</v>
      </c>
      <c r="B119" s="115">
        <f t="shared" si="3"/>
        <v>1</v>
      </c>
      <c r="C119">
        <v>18</v>
      </c>
      <c r="D119">
        <v>1</v>
      </c>
      <c r="E119">
        <f t="shared" si="4"/>
        <v>8</v>
      </c>
      <c r="F119">
        <f t="shared" si="5"/>
        <v>3</v>
      </c>
      <c r="G119">
        <f>C119</f>
        <v>18</v>
      </c>
    </row>
    <row r="120" spans="1:7" x14ac:dyDescent="0.15">
      <c r="A120" s="114">
        <v>119</v>
      </c>
      <c r="B120" s="115">
        <f t="shared" si="3"/>
        <v>2</v>
      </c>
      <c r="C120">
        <v>19</v>
      </c>
      <c r="D120">
        <v>20</v>
      </c>
      <c r="E120">
        <f t="shared" si="4"/>
        <v>9</v>
      </c>
      <c r="F120">
        <f t="shared" si="5"/>
        <v>2</v>
      </c>
      <c r="G120">
        <f>IF(C120-8&lt;1,C120+12,C120-8)</f>
        <v>11</v>
      </c>
    </row>
    <row r="121" spans="1:7" x14ac:dyDescent="0.15">
      <c r="A121" s="114">
        <v>120</v>
      </c>
      <c r="B121" s="115">
        <f t="shared" si="3"/>
        <v>3</v>
      </c>
      <c r="C121">
        <v>20</v>
      </c>
      <c r="D121">
        <v>19</v>
      </c>
      <c r="E121">
        <f t="shared" si="4"/>
        <v>10</v>
      </c>
      <c r="F121">
        <f t="shared" si="5"/>
        <v>1</v>
      </c>
      <c r="G121">
        <f>IF(C121+4&gt;20,C121-16,C121+4)</f>
        <v>4</v>
      </c>
    </row>
    <row r="122" spans="1:7" x14ac:dyDescent="0.15">
      <c r="A122" s="114">
        <v>121</v>
      </c>
      <c r="B122" s="115">
        <f t="shared" si="3"/>
        <v>4</v>
      </c>
      <c r="C122">
        <v>1</v>
      </c>
      <c r="D122">
        <v>18</v>
      </c>
      <c r="E122">
        <f t="shared" si="4"/>
        <v>11</v>
      </c>
      <c r="F122">
        <f t="shared" si="5"/>
        <v>20</v>
      </c>
      <c r="G122">
        <f>IF(C122-4&lt;1,C122+16,C122-4)</f>
        <v>17</v>
      </c>
    </row>
    <row r="123" spans="1:7" x14ac:dyDescent="0.15">
      <c r="A123" s="114">
        <v>122</v>
      </c>
      <c r="B123" s="115">
        <f t="shared" si="3"/>
        <v>5</v>
      </c>
      <c r="C123">
        <v>2</v>
      </c>
      <c r="D123">
        <v>17</v>
      </c>
      <c r="E123">
        <f t="shared" si="4"/>
        <v>12</v>
      </c>
      <c r="F123">
        <f t="shared" si="5"/>
        <v>19</v>
      </c>
      <c r="G123">
        <f>IF(C123+8&gt;20,C123-12,C123+8)</f>
        <v>10</v>
      </c>
    </row>
    <row r="124" spans="1:7" x14ac:dyDescent="0.15">
      <c r="A124" s="114">
        <v>123</v>
      </c>
      <c r="B124" s="115">
        <f t="shared" si="3"/>
        <v>6</v>
      </c>
      <c r="C124">
        <v>3</v>
      </c>
      <c r="D124">
        <v>16</v>
      </c>
      <c r="E124">
        <f t="shared" si="4"/>
        <v>13</v>
      </c>
      <c r="F124">
        <f t="shared" si="5"/>
        <v>18</v>
      </c>
      <c r="G124">
        <f>C124</f>
        <v>3</v>
      </c>
    </row>
    <row r="125" spans="1:7" x14ac:dyDescent="0.15">
      <c r="A125" s="114">
        <v>124</v>
      </c>
      <c r="B125" s="115">
        <f t="shared" si="3"/>
        <v>7</v>
      </c>
      <c r="C125">
        <v>4</v>
      </c>
      <c r="D125">
        <v>15</v>
      </c>
      <c r="E125">
        <f t="shared" si="4"/>
        <v>14</v>
      </c>
      <c r="F125">
        <f t="shared" si="5"/>
        <v>17</v>
      </c>
      <c r="G125">
        <f>IF(C125-8&lt;1,C125+12,C125-8)</f>
        <v>16</v>
      </c>
    </row>
    <row r="126" spans="1:7" x14ac:dyDescent="0.15">
      <c r="A126" s="114">
        <v>125</v>
      </c>
      <c r="B126" s="115">
        <f t="shared" si="3"/>
        <v>8</v>
      </c>
      <c r="C126">
        <v>5</v>
      </c>
      <c r="D126">
        <v>14</v>
      </c>
      <c r="E126">
        <f t="shared" si="4"/>
        <v>15</v>
      </c>
      <c r="F126">
        <f t="shared" si="5"/>
        <v>16</v>
      </c>
      <c r="G126">
        <f>IF(C126+4&gt;20,C126-16,C126+4)</f>
        <v>9</v>
      </c>
    </row>
    <row r="127" spans="1:7" x14ac:dyDescent="0.15">
      <c r="A127" s="114">
        <v>126</v>
      </c>
      <c r="B127" s="115">
        <f t="shared" si="3"/>
        <v>9</v>
      </c>
      <c r="C127">
        <v>6</v>
      </c>
      <c r="D127">
        <v>13</v>
      </c>
      <c r="E127">
        <f t="shared" si="4"/>
        <v>16</v>
      </c>
      <c r="F127">
        <f t="shared" si="5"/>
        <v>15</v>
      </c>
      <c r="G127">
        <f>IF(C127-4&lt;1,C127+16,C127-4)</f>
        <v>2</v>
      </c>
    </row>
    <row r="128" spans="1:7" x14ac:dyDescent="0.15">
      <c r="A128" s="114">
        <v>127</v>
      </c>
      <c r="B128" s="115">
        <f t="shared" si="3"/>
        <v>10</v>
      </c>
      <c r="C128">
        <v>7</v>
      </c>
      <c r="D128">
        <v>12</v>
      </c>
      <c r="E128">
        <f t="shared" si="4"/>
        <v>17</v>
      </c>
      <c r="F128">
        <f t="shared" si="5"/>
        <v>14</v>
      </c>
      <c r="G128">
        <f>IF(C128+8&gt;20,C128-12,C128+8)</f>
        <v>15</v>
      </c>
    </row>
    <row r="129" spans="1:7" x14ac:dyDescent="0.15">
      <c r="A129" s="114">
        <v>128</v>
      </c>
      <c r="B129" s="115">
        <f t="shared" si="3"/>
        <v>11</v>
      </c>
      <c r="C129">
        <v>8</v>
      </c>
      <c r="D129">
        <v>11</v>
      </c>
      <c r="E129">
        <f t="shared" si="4"/>
        <v>18</v>
      </c>
      <c r="F129">
        <f t="shared" si="5"/>
        <v>13</v>
      </c>
      <c r="G129">
        <f>C129</f>
        <v>8</v>
      </c>
    </row>
    <row r="130" spans="1:7" x14ac:dyDescent="0.15">
      <c r="A130" s="114">
        <v>129</v>
      </c>
      <c r="B130" s="115">
        <f t="shared" si="3"/>
        <v>12</v>
      </c>
      <c r="C130">
        <v>9</v>
      </c>
      <c r="D130">
        <v>10</v>
      </c>
      <c r="E130">
        <f t="shared" si="4"/>
        <v>19</v>
      </c>
      <c r="F130">
        <f t="shared" si="5"/>
        <v>12</v>
      </c>
      <c r="G130">
        <f>IF(C130-8&lt;1,C130+12,C130-8)</f>
        <v>1</v>
      </c>
    </row>
    <row r="131" spans="1:7" x14ac:dyDescent="0.15">
      <c r="A131" s="114">
        <v>130</v>
      </c>
      <c r="B131" s="115">
        <f t="shared" ref="B131:B194" si="6">MOD(A131,13)</f>
        <v>0</v>
      </c>
      <c r="C131">
        <v>10</v>
      </c>
      <c r="D131">
        <v>9</v>
      </c>
      <c r="E131">
        <f t="shared" ref="E131:E194" si="7">IF(C131+10&gt;20,C131-10,C131+10)</f>
        <v>20</v>
      </c>
      <c r="F131">
        <f t="shared" ref="F131:F194" si="8">21-C131</f>
        <v>11</v>
      </c>
      <c r="G131">
        <f>IF(C131+4&gt;20,C131-16,C131+4)</f>
        <v>14</v>
      </c>
    </row>
    <row r="132" spans="1:7" x14ac:dyDescent="0.15">
      <c r="A132" s="114">
        <v>131</v>
      </c>
      <c r="B132" s="115">
        <f t="shared" si="6"/>
        <v>1</v>
      </c>
      <c r="C132">
        <v>11</v>
      </c>
      <c r="D132">
        <v>8</v>
      </c>
      <c r="E132">
        <f t="shared" si="7"/>
        <v>1</v>
      </c>
      <c r="F132">
        <f t="shared" si="8"/>
        <v>10</v>
      </c>
      <c r="G132">
        <f>C132</f>
        <v>11</v>
      </c>
    </row>
    <row r="133" spans="1:7" x14ac:dyDescent="0.15">
      <c r="A133" s="114">
        <v>132</v>
      </c>
      <c r="B133" s="115">
        <f t="shared" si="6"/>
        <v>2</v>
      </c>
      <c r="C133">
        <v>12</v>
      </c>
      <c r="D133">
        <v>7</v>
      </c>
      <c r="E133">
        <f t="shared" si="7"/>
        <v>2</v>
      </c>
      <c r="F133">
        <f t="shared" si="8"/>
        <v>9</v>
      </c>
      <c r="G133">
        <f>IF(C133-8&lt;1,C133+12,C133-8)</f>
        <v>4</v>
      </c>
    </row>
    <row r="134" spans="1:7" x14ac:dyDescent="0.15">
      <c r="A134" s="114">
        <v>133</v>
      </c>
      <c r="B134" s="115">
        <f t="shared" si="6"/>
        <v>3</v>
      </c>
      <c r="C134">
        <v>13</v>
      </c>
      <c r="D134">
        <v>6</v>
      </c>
      <c r="E134">
        <f t="shared" si="7"/>
        <v>3</v>
      </c>
      <c r="F134">
        <f t="shared" si="8"/>
        <v>8</v>
      </c>
      <c r="G134">
        <f>IF(C134+4&gt;20,C134-16,C134+4)</f>
        <v>17</v>
      </c>
    </row>
    <row r="135" spans="1:7" x14ac:dyDescent="0.15">
      <c r="A135" s="114">
        <v>134</v>
      </c>
      <c r="B135" s="115">
        <f t="shared" si="6"/>
        <v>4</v>
      </c>
      <c r="C135">
        <v>14</v>
      </c>
      <c r="D135">
        <v>5</v>
      </c>
      <c r="E135">
        <f t="shared" si="7"/>
        <v>4</v>
      </c>
      <c r="F135">
        <f t="shared" si="8"/>
        <v>7</v>
      </c>
      <c r="G135">
        <f>IF(C135-4&lt;1,C135+16,C135-4)</f>
        <v>10</v>
      </c>
    </row>
    <row r="136" spans="1:7" x14ac:dyDescent="0.15">
      <c r="A136" s="114">
        <v>135</v>
      </c>
      <c r="B136" s="115">
        <f t="shared" si="6"/>
        <v>5</v>
      </c>
      <c r="C136">
        <v>15</v>
      </c>
      <c r="D136">
        <v>4</v>
      </c>
      <c r="E136">
        <f t="shared" si="7"/>
        <v>5</v>
      </c>
      <c r="F136">
        <f t="shared" si="8"/>
        <v>6</v>
      </c>
      <c r="G136">
        <f>IF(C136+8&gt;20,C136-12,C136+8)</f>
        <v>3</v>
      </c>
    </row>
    <row r="137" spans="1:7" x14ac:dyDescent="0.15">
      <c r="A137" s="114">
        <v>136</v>
      </c>
      <c r="B137" s="115">
        <f t="shared" si="6"/>
        <v>6</v>
      </c>
      <c r="C137">
        <v>16</v>
      </c>
      <c r="D137">
        <v>3</v>
      </c>
      <c r="E137">
        <f t="shared" si="7"/>
        <v>6</v>
      </c>
      <c r="F137">
        <f t="shared" si="8"/>
        <v>5</v>
      </c>
      <c r="G137">
        <f>C137</f>
        <v>16</v>
      </c>
    </row>
    <row r="138" spans="1:7" x14ac:dyDescent="0.15">
      <c r="A138" s="114">
        <v>137</v>
      </c>
      <c r="B138" s="115">
        <f t="shared" si="6"/>
        <v>7</v>
      </c>
      <c r="C138">
        <v>17</v>
      </c>
      <c r="D138">
        <v>2</v>
      </c>
      <c r="E138">
        <f t="shared" si="7"/>
        <v>7</v>
      </c>
      <c r="F138">
        <f t="shared" si="8"/>
        <v>4</v>
      </c>
      <c r="G138">
        <f>IF(C138-8&lt;1,C138+12,C138-8)</f>
        <v>9</v>
      </c>
    </row>
    <row r="139" spans="1:7" x14ac:dyDescent="0.15">
      <c r="A139" s="114">
        <v>138</v>
      </c>
      <c r="B139" s="115">
        <f t="shared" si="6"/>
        <v>8</v>
      </c>
      <c r="C139">
        <v>18</v>
      </c>
      <c r="D139">
        <v>1</v>
      </c>
      <c r="E139">
        <f t="shared" si="7"/>
        <v>8</v>
      </c>
      <c r="F139">
        <f t="shared" si="8"/>
        <v>3</v>
      </c>
      <c r="G139">
        <f>IF(C139+4&gt;20,C139-16,C139+4)</f>
        <v>2</v>
      </c>
    </row>
    <row r="140" spans="1:7" x14ac:dyDescent="0.15">
      <c r="A140" s="114">
        <v>139</v>
      </c>
      <c r="B140" s="115">
        <f t="shared" si="6"/>
        <v>9</v>
      </c>
      <c r="C140">
        <v>19</v>
      </c>
      <c r="D140">
        <v>20</v>
      </c>
      <c r="E140">
        <f t="shared" si="7"/>
        <v>9</v>
      </c>
      <c r="F140">
        <f t="shared" si="8"/>
        <v>2</v>
      </c>
      <c r="G140">
        <f>IF(C140-4&lt;1,C140+16,C140-4)</f>
        <v>15</v>
      </c>
    </row>
    <row r="141" spans="1:7" x14ac:dyDescent="0.15">
      <c r="A141" s="114">
        <v>140</v>
      </c>
      <c r="B141" s="115">
        <f t="shared" si="6"/>
        <v>10</v>
      </c>
      <c r="C141">
        <v>20</v>
      </c>
      <c r="D141">
        <v>19</v>
      </c>
      <c r="E141">
        <f t="shared" si="7"/>
        <v>10</v>
      </c>
      <c r="F141">
        <f t="shared" si="8"/>
        <v>1</v>
      </c>
      <c r="G141">
        <f>IF(C141+8&gt;20,C141-12,C141+8)</f>
        <v>8</v>
      </c>
    </row>
    <row r="142" spans="1:7" x14ac:dyDescent="0.15">
      <c r="A142" s="114">
        <v>141</v>
      </c>
      <c r="B142" s="115">
        <f t="shared" si="6"/>
        <v>11</v>
      </c>
      <c r="C142">
        <v>1</v>
      </c>
      <c r="D142">
        <v>18</v>
      </c>
      <c r="E142">
        <f t="shared" si="7"/>
        <v>11</v>
      </c>
      <c r="F142">
        <f t="shared" si="8"/>
        <v>20</v>
      </c>
      <c r="G142">
        <f>C142</f>
        <v>1</v>
      </c>
    </row>
    <row r="143" spans="1:7" x14ac:dyDescent="0.15">
      <c r="A143" s="114">
        <v>142</v>
      </c>
      <c r="B143" s="115">
        <f t="shared" si="6"/>
        <v>12</v>
      </c>
      <c r="C143">
        <v>2</v>
      </c>
      <c r="D143">
        <v>17</v>
      </c>
      <c r="E143">
        <f t="shared" si="7"/>
        <v>12</v>
      </c>
      <c r="F143">
        <f t="shared" si="8"/>
        <v>19</v>
      </c>
      <c r="G143">
        <f>IF(C143-8&lt;1,C143+12,C143-8)</f>
        <v>14</v>
      </c>
    </row>
    <row r="144" spans="1:7" x14ac:dyDescent="0.15">
      <c r="A144" s="114">
        <v>143</v>
      </c>
      <c r="B144" s="115">
        <f t="shared" si="6"/>
        <v>0</v>
      </c>
      <c r="C144">
        <v>3</v>
      </c>
      <c r="D144">
        <v>16</v>
      </c>
      <c r="E144">
        <f t="shared" si="7"/>
        <v>13</v>
      </c>
      <c r="F144">
        <f t="shared" si="8"/>
        <v>18</v>
      </c>
      <c r="G144">
        <f>IF(C144+4&gt;20,C144-16,C144+4)</f>
        <v>7</v>
      </c>
    </row>
    <row r="145" spans="1:7" x14ac:dyDescent="0.15">
      <c r="A145" s="114">
        <v>144</v>
      </c>
      <c r="B145" s="115">
        <f t="shared" si="6"/>
        <v>1</v>
      </c>
      <c r="C145">
        <v>4</v>
      </c>
      <c r="D145">
        <v>15</v>
      </c>
      <c r="E145">
        <f t="shared" si="7"/>
        <v>14</v>
      </c>
      <c r="F145">
        <f t="shared" si="8"/>
        <v>17</v>
      </c>
      <c r="G145">
        <f>C145</f>
        <v>4</v>
      </c>
    </row>
    <row r="146" spans="1:7" x14ac:dyDescent="0.15">
      <c r="A146" s="114">
        <v>145</v>
      </c>
      <c r="B146" s="115">
        <f t="shared" si="6"/>
        <v>2</v>
      </c>
      <c r="C146">
        <v>5</v>
      </c>
      <c r="D146">
        <v>14</v>
      </c>
      <c r="E146">
        <f t="shared" si="7"/>
        <v>15</v>
      </c>
      <c r="F146">
        <f t="shared" si="8"/>
        <v>16</v>
      </c>
      <c r="G146">
        <f>IF(C146-8&lt;1,C146+12,C146-8)</f>
        <v>17</v>
      </c>
    </row>
    <row r="147" spans="1:7" x14ac:dyDescent="0.15">
      <c r="A147" s="114">
        <v>146</v>
      </c>
      <c r="B147" s="115">
        <f t="shared" si="6"/>
        <v>3</v>
      </c>
      <c r="C147">
        <v>6</v>
      </c>
      <c r="D147">
        <v>13</v>
      </c>
      <c r="E147">
        <f t="shared" si="7"/>
        <v>16</v>
      </c>
      <c r="F147">
        <f t="shared" si="8"/>
        <v>15</v>
      </c>
      <c r="G147">
        <f>IF(C147+4&gt;20,C147-16,C147+4)</f>
        <v>10</v>
      </c>
    </row>
    <row r="148" spans="1:7" x14ac:dyDescent="0.15">
      <c r="A148" s="114">
        <v>147</v>
      </c>
      <c r="B148" s="115">
        <f t="shared" si="6"/>
        <v>4</v>
      </c>
      <c r="C148">
        <v>7</v>
      </c>
      <c r="D148">
        <v>12</v>
      </c>
      <c r="E148">
        <f t="shared" si="7"/>
        <v>17</v>
      </c>
      <c r="F148">
        <f t="shared" si="8"/>
        <v>14</v>
      </c>
      <c r="G148">
        <f>IF(C148-4&lt;1,C148+16,C148-4)</f>
        <v>3</v>
      </c>
    </row>
    <row r="149" spans="1:7" x14ac:dyDescent="0.15">
      <c r="A149" s="114">
        <v>148</v>
      </c>
      <c r="B149" s="115">
        <f t="shared" si="6"/>
        <v>5</v>
      </c>
      <c r="C149">
        <v>8</v>
      </c>
      <c r="D149">
        <v>11</v>
      </c>
      <c r="E149">
        <f t="shared" si="7"/>
        <v>18</v>
      </c>
      <c r="F149">
        <f t="shared" si="8"/>
        <v>13</v>
      </c>
      <c r="G149">
        <f>IF(C149+8&gt;20,C149-12,C149+8)</f>
        <v>16</v>
      </c>
    </row>
    <row r="150" spans="1:7" x14ac:dyDescent="0.15">
      <c r="A150" s="114">
        <v>149</v>
      </c>
      <c r="B150" s="115">
        <f t="shared" si="6"/>
        <v>6</v>
      </c>
      <c r="C150">
        <v>9</v>
      </c>
      <c r="D150">
        <v>10</v>
      </c>
      <c r="E150">
        <f t="shared" si="7"/>
        <v>19</v>
      </c>
      <c r="F150">
        <f t="shared" si="8"/>
        <v>12</v>
      </c>
      <c r="G150">
        <f>C150</f>
        <v>9</v>
      </c>
    </row>
    <row r="151" spans="1:7" x14ac:dyDescent="0.15">
      <c r="A151" s="114">
        <v>150</v>
      </c>
      <c r="B151" s="115">
        <f t="shared" si="6"/>
        <v>7</v>
      </c>
      <c r="C151">
        <v>10</v>
      </c>
      <c r="D151">
        <v>9</v>
      </c>
      <c r="E151">
        <f t="shared" si="7"/>
        <v>20</v>
      </c>
      <c r="F151">
        <f t="shared" si="8"/>
        <v>11</v>
      </c>
      <c r="G151">
        <f>IF(C151-8&lt;1,C151+12,C151-8)</f>
        <v>2</v>
      </c>
    </row>
    <row r="152" spans="1:7" x14ac:dyDescent="0.15">
      <c r="A152" s="114">
        <v>151</v>
      </c>
      <c r="B152" s="115">
        <f t="shared" si="6"/>
        <v>8</v>
      </c>
      <c r="C152">
        <v>11</v>
      </c>
      <c r="D152">
        <v>8</v>
      </c>
      <c r="E152">
        <f t="shared" si="7"/>
        <v>1</v>
      </c>
      <c r="F152">
        <f t="shared" si="8"/>
        <v>10</v>
      </c>
      <c r="G152">
        <f>IF(C152+4&gt;20,C152-16,C152+4)</f>
        <v>15</v>
      </c>
    </row>
    <row r="153" spans="1:7" x14ac:dyDescent="0.15">
      <c r="A153" s="114">
        <v>152</v>
      </c>
      <c r="B153" s="115">
        <f t="shared" si="6"/>
        <v>9</v>
      </c>
      <c r="C153">
        <v>12</v>
      </c>
      <c r="D153">
        <v>7</v>
      </c>
      <c r="E153">
        <f t="shared" si="7"/>
        <v>2</v>
      </c>
      <c r="F153">
        <f t="shared" si="8"/>
        <v>9</v>
      </c>
      <c r="G153">
        <f>IF(C153-4&lt;1,C153+16,C153-4)</f>
        <v>8</v>
      </c>
    </row>
    <row r="154" spans="1:7" x14ac:dyDescent="0.15">
      <c r="A154" s="114">
        <v>153</v>
      </c>
      <c r="B154" s="115">
        <f t="shared" si="6"/>
        <v>10</v>
      </c>
      <c r="C154">
        <v>13</v>
      </c>
      <c r="D154">
        <v>6</v>
      </c>
      <c r="E154">
        <f t="shared" si="7"/>
        <v>3</v>
      </c>
      <c r="F154">
        <f t="shared" si="8"/>
        <v>8</v>
      </c>
      <c r="G154">
        <f>IF(C154+8&gt;20,C154-12,C154+8)</f>
        <v>1</v>
      </c>
    </row>
    <row r="155" spans="1:7" x14ac:dyDescent="0.15">
      <c r="A155" s="114">
        <v>154</v>
      </c>
      <c r="B155" s="115">
        <f t="shared" si="6"/>
        <v>11</v>
      </c>
      <c r="C155">
        <v>14</v>
      </c>
      <c r="D155">
        <v>5</v>
      </c>
      <c r="E155">
        <f t="shared" si="7"/>
        <v>4</v>
      </c>
      <c r="F155">
        <f t="shared" si="8"/>
        <v>7</v>
      </c>
      <c r="G155">
        <f>C155</f>
        <v>14</v>
      </c>
    </row>
    <row r="156" spans="1:7" x14ac:dyDescent="0.15">
      <c r="A156" s="114">
        <v>155</v>
      </c>
      <c r="B156" s="115">
        <f t="shared" si="6"/>
        <v>12</v>
      </c>
      <c r="C156">
        <v>15</v>
      </c>
      <c r="D156">
        <v>4</v>
      </c>
      <c r="E156">
        <f t="shared" si="7"/>
        <v>5</v>
      </c>
      <c r="F156">
        <f t="shared" si="8"/>
        <v>6</v>
      </c>
      <c r="G156">
        <f>IF(C156-8&lt;1,C156+12,C156-8)</f>
        <v>7</v>
      </c>
    </row>
    <row r="157" spans="1:7" x14ac:dyDescent="0.15">
      <c r="A157" s="114">
        <v>156</v>
      </c>
      <c r="B157" s="115">
        <f t="shared" si="6"/>
        <v>0</v>
      </c>
      <c r="C157">
        <v>16</v>
      </c>
      <c r="D157">
        <v>3</v>
      </c>
      <c r="E157">
        <f t="shared" si="7"/>
        <v>6</v>
      </c>
      <c r="F157">
        <f t="shared" si="8"/>
        <v>5</v>
      </c>
      <c r="G157">
        <f>IF(C157+4&gt;20,C157-16,C157+4)</f>
        <v>20</v>
      </c>
    </row>
    <row r="158" spans="1:7" x14ac:dyDescent="0.15">
      <c r="A158" s="114">
        <v>157</v>
      </c>
      <c r="B158" s="115">
        <f t="shared" si="6"/>
        <v>1</v>
      </c>
      <c r="C158">
        <v>17</v>
      </c>
      <c r="D158">
        <v>2</v>
      </c>
      <c r="E158">
        <f t="shared" si="7"/>
        <v>7</v>
      </c>
      <c r="F158">
        <f t="shared" si="8"/>
        <v>4</v>
      </c>
      <c r="G158">
        <f>C158</f>
        <v>17</v>
      </c>
    </row>
    <row r="159" spans="1:7" x14ac:dyDescent="0.15">
      <c r="A159" s="114">
        <v>158</v>
      </c>
      <c r="B159" s="115">
        <f t="shared" si="6"/>
        <v>2</v>
      </c>
      <c r="C159">
        <v>18</v>
      </c>
      <c r="D159">
        <v>1</v>
      </c>
      <c r="E159">
        <f t="shared" si="7"/>
        <v>8</v>
      </c>
      <c r="F159">
        <f t="shared" si="8"/>
        <v>3</v>
      </c>
      <c r="G159">
        <f>IF(C159-8&lt;1,C159+12,C159-8)</f>
        <v>10</v>
      </c>
    </row>
    <row r="160" spans="1:7" x14ac:dyDescent="0.15">
      <c r="A160" s="114">
        <v>159</v>
      </c>
      <c r="B160" s="115">
        <f t="shared" si="6"/>
        <v>3</v>
      </c>
      <c r="C160">
        <v>19</v>
      </c>
      <c r="D160">
        <v>20</v>
      </c>
      <c r="E160">
        <f t="shared" si="7"/>
        <v>9</v>
      </c>
      <c r="F160">
        <f t="shared" si="8"/>
        <v>2</v>
      </c>
      <c r="G160">
        <f>IF(C160+4&gt;20,C160-16,C160+4)</f>
        <v>3</v>
      </c>
    </row>
    <row r="161" spans="1:7" x14ac:dyDescent="0.15">
      <c r="A161" s="114">
        <v>160</v>
      </c>
      <c r="B161" s="115">
        <f t="shared" si="6"/>
        <v>4</v>
      </c>
      <c r="C161">
        <v>20</v>
      </c>
      <c r="D161">
        <v>19</v>
      </c>
      <c r="E161">
        <f t="shared" si="7"/>
        <v>10</v>
      </c>
      <c r="F161">
        <f t="shared" si="8"/>
        <v>1</v>
      </c>
      <c r="G161">
        <f>IF(C161-4&lt;1,C161+16,C161-4)</f>
        <v>16</v>
      </c>
    </row>
    <row r="162" spans="1:7" x14ac:dyDescent="0.15">
      <c r="A162" s="114">
        <v>161</v>
      </c>
      <c r="B162" s="115">
        <f t="shared" si="6"/>
        <v>5</v>
      </c>
      <c r="C162">
        <v>1</v>
      </c>
      <c r="D162">
        <v>18</v>
      </c>
      <c r="E162">
        <f t="shared" si="7"/>
        <v>11</v>
      </c>
      <c r="F162">
        <f t="shared" si="8"/>
        <v>20</v>
      </c>
      <c r="G162">
        <f>IF(C162+8&gt;20,C162-12,C162+8)</f>
        <v>9</v>
      </c>
    </row>
    <row r="163" spans="1:7" x14ac:dyDescent="0.15">
      <c r="A163" s="114">
        <v>162</v>
      </c>
      <c r="B163" s="115">
        <f t="shared" si="6"/>
        <v>6</v>
      </c>
      <c r="C163">
        <v>2</v>
      </c>
      <c r="D163">
        <v>17</v>
      </c>
      <c r="E163">
        <f t="shared" si="7"/>
        <v>12</v>
      </c>
      <c r="F163">
        <f t="shared" si="8"/>
        <v>19</v>
      </c>
      <c r="G163">
        <f>C163</f>
        <v>2</v>
      </c>
    </row>
    <row r="164" spans="1:7" x14ac:dyDescent="0.15">
      <c r="A164" s="114">
        <v>163</v>
      </c>
      <c r="B164" s="115">
        <f t="shared" si="6"/>
        <v>7</v>
      </c>
      <c r="C164">
        <v>3</v>
      </c>
      <c r="D164">
        <v>16</v>
      </c>
      <c r="E164">
        <f t="shared" si="7"/>
        <v>13</v>
      </c>
      <c r="F164">
        <f t="shared" si="8"/>
        <v>18</v>
      </c>
      <c r="G164">
        <f>IF(C164-8&lt;1,C164+12,C164-8)</f>
        <v>15</v>
      </c>
    </row>
    <row r="165" spans="1:7" x14ac:dyDescent="0.15">
      <c r="A165" s="114">
        <v>164</v>
      </c>
      <c r="B165" s="115">
        <f t="shared" si="6"/>
        <v>8</v>
      </c>
      <c r="C165">
        <v>4</v>
      </c>
      <c r="D165">
        <v>15</v>
      </c>
      <c r="E165">
        <f t="shared" si="7"/>
        <v>14</v>
      </c>
      <c r="F165">
        <f t="shared" si="8"/>
        <v>17</v>
      </c>
      <c r="G165">
        <f>IF(C165+4&gt;20,C165-16,C165+4)</f>
        <v>8</v>
      </c>
    </row>
    <row r="166" spans="1:7" x14ac:dyDescent="0.15">
      <c r="A166" s="114">
        <v>165</v>
      </c>
      <c r="B166" s="115">
        <f t="shared" si="6"/>
        <v>9</v>
      </c>
      <c r="C166">
        <v>5</v>
      </c>
      <c r="D166">
        <v>14</v>
      </c>
      <c r="E166">
        <f t="shared" si="7"/>
        <v>15</v>
      </c>
      <c r="F166">
        <f t="shared" si="8"/>
        <v>16</v>
      </c>
      <c r="G166">
        <f>IF(C166-4&lt;1,C166+16,C166-4)</f>
        <v>1</v>
      </c>
    </row>
    <row r="167" spans="1:7" x14ac:dyDescent="0.15">
      <c r="A167" s="114">
        <v>166</v>
      </c>
      <c r="B167" s="115">
        <f t="shared" si="6"/>
        <v>10</v>
      </c>
      <c r="C167">
        <v>6</v>
      </c>
      <c r="D167">
        <v>13</v>
      </c>
      <c r="E167">
        <f t="shared" si="7"/>
        <v>16</v>
      </c>
      <c r="F167">
        <f t="shared" si="8"/>
        <v>15</v>
      </c>
      <c r="G167">
        <f>IF(C167+8&gt;20,C167-12,C167+8)</f>
        <v>14</v>
      </c>
    </row>
    <row r="168" spans="1:7" x14ac:dyDescent="0.15">
      <c r="A168" s="114">
        <v>167</v>
      </c>
      <c r="B168" s="115">
        <f t="shared" si="6"/>
        <v>11</v>
      </c>
      <c r="C168">
        <v>7</v>
      </c>
      <c r="D168">
        <v>12</v>
      </c>
      <c r="E168">
        <f t="shared" si="7"/>
        <v>17</v>
      </c>
      <c r="F168">
        <f t="shared" si="8"/>
        <v>14</v>
      </c>
      <c r="G168">
        <f>C168</f>
        <v>7</v>
      </c>
    </row>
    <row r="169" spans="1:7" x14ac:dyDescent="0.15">
      <c r="A169" s="114">
        <v>168</v>
      </c>
      <c r="B169" s="115">
        <f t="shared" si="6"/>
        <v>12</v>
      </c>
      <c r="C169">
        <v>8</v>
      </c>
      <c r="D169">
        <v>11</v>
      </c>
      <c r="E169">
        <f t="shared" si="7"/>
        <v>18</v>
      </c>
      <c r="F169">
        <f t="shared" si="8"/>
        <v>13</v>
      </c>
      <c r="G169">
        <f>IF(C169-8&lt;1,C169+12,C169-8)</f>
        <v>20</v>
      </c>
    </row>
    <row r="170" spans="1:7" x14ac:dyDescent="0.15">
      <c r="A170" s="114">
        <v>169</v>
      </c>
      <c r="B170" s="115">
        <f t="shared" si="6"/>
        <v>0</v>
      </c>
      <c r="C170">
        <v>9</v>
      </c>
      <c r="D170">
        <v>10</v>
      </c>
      <c r="E170">
        <f t="shared" si="7"/>
        <v>19</v>
      </c>
      <c r="F170">
        <f t="shared" si="8"/>
        <v>12</v>
      </c>
      <c r="G170">
        <f>IF(C170+4&gt;20,C170-16,C170+4)</f>
        <v>13</v>
      </c>
    </row>
    <row r="171" spans="1:7" x14ac:dyDescent="0.15">
      <c r="A171" s="114">
        <v>170</v>
      </c>
      <c r="B171" s="115">
        <f t="shared" si="6"/>
        <v>1</v>
      </c>
      <c r="C171">
        <v>10</v>
      </c>
      <c r="D171">
        <v>9</v>
      </c>
      <c r="E171">
        <f t="shared" si="7"/>
        <v>20</v>
      </c>
      <c r="F171">
        <f t="shared" si="8"/>
        <v>11</v>
      </c>
      <c r="G171">
        <f>C171</f>
        <v>10</v>
      </c>
    </row>
    <row r="172" spans="1:7" x14ac:dyDescent="0.15">
      <c r="A172" s="114">
        <v>171</v>
      </c>
      <c r="B172" s="115">
        <f t="shared" si="6"/>
        <v>2</v>
      </c>
      <c r="C172">
        <v>11</v>
      </c>
      <c r="D172">
        <v>8</v>
      </c>
      <c r="E172">
        <f t="shared" si="7"/>
        <v>1</v>
      </c>
      <c r="F172">
        <f t="shared" si="8"/>
        <v>10</v>
      </c>
      <c r="G172">
        <f>IF(C172-8&lt;1,C172+12,C172-8)</f>
        <v>3</v>
      </c>
    </row>
    <row r="173" spans="1:7" x14ac:dyDescent="0.15">
      <c r="A173" s="114">
        <v>172</v>
      </c>
      <c r="B173" s="115">
        <f t="shared" si="6"/>
        <v>3</v>
      </c>
      <c r="C173">
        <v>12</v>
      </c>
      <c r="D173">
        <v>7</v>
      </c>
      <c r="E173">
        <f t="shared" si="7"/>
        <v>2</v>
      </c>
      <c r="F173">
        <f t="shared" si="8"/>
        <v>9</v>
      </c>
      <c r="G173">
        <f>IF(C173+4&gt;20,C173-16,C173+4)</f>
        <v>16</v>
      </c>
    </row>
    <row r="174" spans="1:7" x14ac:dyDescent="0.15">
      <c r="A174" s="114">
        <v>173</v>
      </c>
      <c r="B174" s="115">
        <f t="shared" si="6"/>
        <v>4</v>
      </c>
      <c r="C174">
        <v>13</v>
      </c>
      <c r="D174">
        <v>6</v>
      </c>
      <c r="E174">
        <f t="shared" si="7"/>
        <v>3</v>
      </c>
      <c r="F174">
        <f t="shared" si="8"/>
        <v>8</v>
      </c>
      <c r="G174">
        <f>IF(C174-4&lt;1,C174+16,C174-4)</f>
        <v>9</v>
      </c>
    </row>
    <row r="175" spans="1:7" x14ac:dyDescent="0.15">
      <c r="A175" s="114">
        <v>174</v>
      </c>
      <c r="B175" s="115">
        <f t="shared" si="6"/>
        <v>5</v>
      </c>
      <c r="C175">
        <v>14</v>
      </c>
      <c r="D175">
        <v>5</v>
      </c>
      <c r="E175">
        <f t="shared" si="7"/>
        <v>4</v>
      </c>
      <c r="F175">
        <f t="shared" si="8"/>
        <v>7</v>
      </c>
      <c r="G175">
        <f>IF(C175+8&gt;20,C175-12,C175+8)</f>
        <v>2</v>
      </c>
    </row>
    <row r="176" spans="1:7" x14ac:dyDescent="0.15">
      <c r="A176" s="114">
        <v>175</v>
      </c>
      <c r="B176" s="115">
        <f t="shared" si="6"/>
        <v>6</v>
      </c>
      <c r="C176">
        <v>15</v>
      </c>
      <c r="D176">
        <v>4</v>
      </c>
      <c r="E176">
        <f t="shared" si="7"/>
        <v>5</v>
      </c>
      <c r="F176">
        <f t="shared" si="8"/>
        <v>6</v>
      </c>
      <c r="G176">
        <f>C176</f>
        <v>15</v>
      </c>
    </row>
    <row r="177" spans="1:7" x14ac:dyDescent="0.15">
      <c r="A177" s="114">
        <v>176</v>
      </c>
      <c r="B177" s="115">
        <f t="shared" si="6"/>
        <v>7</v>
      </c>
      <c r="C177">
        <v>16</v>
      </c>
      <c r="D177">
        <v>3</v>
      </c>
      <c r="E177">
        <f t="shared" si="7"/>
        <v>6</v>
      </c>
      <c r="F177">
        <f t="shared" si="8"/>
        <v>5</v>
      </c>
      <c r="G177">
        <f>IF(C177-8&lt;1,C177+12,C177-8)</f>
        <v>8</v>
      </c>
    </row>
    <row r="178" spans="1:7" x14ac:dyDescent="0.15">
      <c r="A178" s="114">
        <v>177</v>
      </c>
      <c r="B178" s="115">
        <f t="shared" si="6"/>
        <v>8</v>
      </c>
      <c r="C178">
        <v>17</v>
      </c>
      <c r="D178">
        <v>2</v>
      </c>
      <c r="E178">
        <f t="shared" si="7"/>
        <v>7</v>
      </c>
      <c r="F178">
        <f t="shared" si="8"/>
        <v>4</v>
      </c>
      <c r="G178">
        <f>IF(C178+4&gt;20,C178-16,C178+4)</f>
        <v>1</v>
      </c>
    </row>
    <row r="179" spans="1:7" x14ac:dyDescent="0.15">
      <c r="A179" s="114">
        <v>178</v>
      </c>
      <c r="B179" s="115">
        <f t="shared" si="6"/>
        <v>9</v>
      </c>
      <c r="C179">
        <v>18</v>
      </c>
      <c r="D179">
        <v>1</v>
      </c>
      <c r="E179">
        <f t="shared" si="7"/>
        <v>8</v>
      </c>
      <c r="F179">
        <f t="shared" si="8"/>
        <v>3</v>
      </c>
      <c r="G179">
        <f>IF(C179-4&lt;1,C179+16,C179-4)</f>
        <v>14</v>
      </c>
    </row>
    <row r="180" spans="1:7" x14ac:dyDescent="0.15">
      <c r="A180" s="114">
        <v>179</v>
      </c>
      <c r="B180" s="115">
        <f t="shared" si="6"/>
        <v>10</v>
      </c>
      <c r="C180">
        <v>19</v>
      </c>
      <c r="D180">
        <v>20</v>
      </c>
      <c r="E180">
        <f t="shared" si="7"/>
        <v>9</v>
      </c>
      <c r="F180">
        <f t="shared" si="8"/>
        <v>2</v>
      </c>
      <c r="G180">
        <f>IF(C180+8&gt;20,C180-12,C180+8)</f>
        <v>7</v>
      </c>
    </row>
    <row r="181" spans="1:7" x14ac:dyDescent="0.15">
      <c r="A181" s="114">
        <v>180</v>
      </c>
      <c r="B181" s="115">
        <f t="shared" si="6"/>
        <v>11</v>
      </c>
      <c r="C181">
        <v>20</v>
      </c>
      <c r="D181">
        <v>19</v>
      </c>
      <c r="E181">
        <f t="shared" si="7"/>
        <v>10</v>
      </c>
      <c r="F181">
        <f t="shared" si="8"/>
        <v>1</v>
      </c>
      <c r="G181">
        <f>C181</f>
        <v>20</v>
      </c>
    </row>
    <row r="182" spans="1:7" x14ac:dyDescent="0.15">
      <c r="A182" s="114">
        <v>181</v>
      </c>
      <c r="B182" s="115">
        <f t="shared" si="6"/>
        <v>12</v>
      </c>
      <c r="C182">
        <v>1</v>
      </c>
      <c r="D182">
        <v>18</v>
      </c>
      <c r="E182">
        <f t="shared" si="7"/>
        <v>11</v>
      </c>
      <c r="F182">
        <f t="shared" si="8"/>
        <v>20</v>
      </c>
      <c r="G182">
        <f>IF(C182-8&lt;1,C182+12,C182-8)</f>
        <v>13</v>
      </c>
    </row>
    <row r="183" spans="1:7" x14ac:dyDescent="0.15">
      <c r="A183" s="114">
        <v>182</v>
      </c>
      <c r="B183" s="115">
        <f t="shared" si="6"/>
        <v>0</v>
      </c>
      <c r="C183">
        <v>2</v>
      </c>
      <c r="D183">
        <v>17</v>
      </c>
      <c r="E183">
        <f t="shared" si="7"/>
        <v>12</v>
      </c>
      <c r="F183">
        <f t="shared" si="8"/>
        <v>19</v>
      </c>
      <c r="G183">
        <f>IF(C183+4&gt;20,C183-16,C183+4)</f>
        <v>6</v>
      </c>
    </row>
    <row r="184" spans="1:7" x14ac:dyDescent="0.15">
      <c r="A184" s="114">
        <v>183</v>
      </c>
      <c r="B184" s="115">
        <f t="shared" si="6"/>
        <v>1</v>
      </c>
      <c r="C184">
        <v>3</v>
      </c>
      <c r="D184">
        <v>16</v>
      </c>
      <c r="E184">
        <f t="shared" si="7"/>
        <v>13</v>
      </c>
      <c r="F184">
        <f t="shared" si="8"/>
        <v>18</v>
      </c>
      <c r="G184">
        <f>C184</f>
        <v>3</v>
      </c>
    </row>
    <row r="185" spans="1:7" x14ac:dyDescent="0.15">
      <c r="A185" s="114">
        <v>184</v>
      </c>
      <c r="B185" s="115">
        <f t="shared" si="6"/>
        <v>2</v>
      </c>
      <c r="C185">
        <v>4</v>
      </c>
      <c r="D185">
        <v>15</v>
      </c>
      <c r="E185">
        <f t="shared" si="7"/>
        <v>14</v>
      </c>
      <c r="F185">
        <f t="shared" si="8"/>
        <v>17</v>
      </c>
      <c r="G185">
        <f>IF(C185-8&lt;1,C185+12,C185-8)</f>
        <v>16</v>
      </c>
    </row>
    <row r="186" spans="1:7" x14ac:dyDescent="0.15">
      <c r="A186" s="114">
        <v>185</v>
      </c>
      <c r="B186" s="115">
        <f t="shared" si="6"/>
        <v>3</v>
      </c>
      <c r="C186">
        <v>5</v>
      </c>
      <c r="D186">
        <v>14</v>
      </c>
      <c r="E186">
        <f t="shared" si="7"/>
        <v>15</v>
      </c>
      <c r="F186">
        <f t="shared" si="8"/>
        <v>16</v>
      </c>
      <c r="G186">
        <f>IF(C186+4&gt;20,C186-16,C186+4)</f>
        <v>9</v>
      </c>
    </row>
    <row r="187" spans="1:7" x14ac:dyDescent="0.15">
      <c r="A187" s="114">
        <v>186</v>
      </c>
      <c r="B187" s="115">
        <f t="shared" si="6"/>
        <v>4</v>
      </c>
      <c r="C187">
        <v>6</v>
      </c>
      <c r="D187">
        <v>13</v>
      </c>
      <c r="E187">
        <f t="shared" si="7"/>
        <v>16</v>
      </c>
      <c r="F187">
        <f t="shared" si="8"/>
        <v>15</v>
      </c>
      <c r="G187">
        <f>IF(C187-4&lt;1,C187+16,C187-4)</f>
        <v>2</v>
      </c>
    </row>
    <row r="188" spans="1:7" x14ac:dyDescent="0.15">
      <c r="A188" s="114">
        <v>187</v>
      </c>
      <c r="B188" s="115">
        <f t="shared" si="6"/>
        <v>5</v>
      </c>
      <c r="C188">
        <v>7</v>
      </c>
      <c r="D188">
        <v>12</v>
      </c>
      <c r="E188">
        <f t="shared" si="7"/>
        <v>17</v>
      </c>
      <c r="F188">
        <f t="shared" si="8"/>
        <v>14</v>
      </c>
      <c r="G188">
        <f>IF(C188+8&gt;20,C188-12,C188+8)</f>
        <v>15</v>
      </c>
    </row>
    <row r="189" spans="1:7" x14ac:dyDescent="0.15">
      <c r="A189" s="114">
        <v>188</v>
      </c>
      <c r="B189" s="115">
        <f t="shared" si="6"/>
        <v>6</v>
      </c>
      <c r="C189">
        <v>8</v>
      </c>
      <c r="D189">
        <v>11</v>
      </c>
      <c r="E189">
        <f t="shared" si="7"/>
        <v>18</v>
      </c>
      <c r="F189">
        <f t="shared" si="8"/>
        <v>13</v>
      </c>
      <c r="G189">
        <f>C189</f>
        <v>8</v>
      </c>
    </row>
    <row r="190" spans="1:7" x14ac:dyDescent="0.15">
      <c r="A190" s="114">
        <v>189</v>
      </c>
      <c r="B190" s="115">
        <f t="shared" si="6"/>
        <v>7</v>
      </c>
      <c r="C190">
        <v>9</v>
      </c>
      <c r="D190">
        <v>10</v>
      </c>
      <c r="E190">
        <f t="shared" si="7"/>
        <v>19</v>
      </c>
      <c r="F190">
        <f t="shared" si="8"/>
        <v>12</v>
      </c>
      <c r="G190">
        <f>IF(C190-8&lt;1,C190+12,C190-8)</f>
        <v>1</v>
      </c>
    </row>
    <row r="191" spans="1:7" x14ac:dyDescent="0.15">
      <c r="A191" s="114">
        <v>190</v>
      </c>
      <c r="B191" s="115">
        <f t="shared" si="6"/>
        <v>8</v>
      </c>
      <c r="C191">
        <v>10</v>
      </c>
      <c r="D191">
        <v>9</v>
      </c>
      <c r="E191">
        <f t="shared" si="7"/>
        <v>20</v>
      </c>
      <c r="F191">
        <f t="shared" si="8"/>
        <v>11</v>
      </c>
      <c r="G191">
        <f>IF(C191+4&gt;20,C191-16,C191+4)</f>
        <v>14</v>
      </c>
    </row>
    <row r="192" spans="1:7" x14ac:dyDescent="0.15">
      <c r="A192" s="114">
        <v>191</v>
      </c>
      <c r="B192" s="115">
        <f t="shared" si="6"/>
        <v>9</v>
      </c>
      <c r="C192">
        <v>11</v>
      </c>
      <c r="D192">
        <v>8</v>
      </c>
      <c r="E192">
        <f t="shared" si="7"/>
        <v>1</v>
      </c>
      <c r="F192">
        <f t="shared" si="8"/>
        <v>10</v>
      </c>
      <c r="G192">
        <f>IF(C192-4&lt;1,C192+16,C192-4)</f>
        <v>7</v>
      </c>
    </row>
    <row r="193" spans="1:7" x14ac:dyDescent="0.15">
      <c r="A193" s="114">
        <v>192</v>
      </c>
      <c r="B193" s="115">
        <f t="shared" si="6"/>
        <v>10</v>
      </c>
      <c r="C193">
        <v>12</v>
      </c>
      <c r="D193">
        <v>7</v>
      </c>
      <c r="E193">
        <f t="shared" si="7"/>
        <v>2</v>
      </c>
      <c r="F193">
        <f t="shared" si="8"/>
        <v>9</v>
      </c>
      <c r="G193">
        <f>IF(C193+8&gt;20,C193-12,C193+8)</f>
        <v>20</v>
      </c>
    </row>
    <row r="194" spans="1:7" x14ac:dyDescent="0.15">
      <c r="A194" s="114">
        <v>193</v>
      </c>
      <c r="B194" s="115">
        <f t="shared" si="6"/>
        <v>11</v>
      </c>
      <c r="C194">
        <v>13</v>
      </c>
      <c r="D194">
        <v>6</v>
      </c>
      <c r="E194">
        <f t="shared" si="7"/>
        <v>3</v>
      </c>
      <c r="F194">
        <f t="shared" si="8"/>
        <v>8</v>
      </c>
      <c r="G194">
        <f>C194</f>
        <v>13</v>
      </c>
    </row>
    <row r="195" spans="1:7" x14ac:dyDescent="0.15">
      <c r="A195" s="114">
        <v>194</v>
      </c>
      <c r="B195" s="115">
        <f t="shared" ref="B195:B258" si="9">MOD(A195,13)</f>
        <v>12</v>
      </c>
      <c r="C195">
        <v>14</v>
      </c>
      <c r="D195">
        <v>5</v>
      </c>
      <c r="E195">
        <f t="shared" ref="E195:E258" si="10">IF(C195+10&gt;20,C195-10,C195+10)</f>
        <v>4</v>
      </c>
      <c r="F195">
        <f t="shared" ref="F195:F258" si="11">21-C195</f>
        <v>7</v>
      </c>
      <c r="G195">
        <f>IF(C195-8&lt;1,C195+12,C195-8)</f>
        <v>6</v>
      </c>
    </row>
    <row r="196" spans="1:7" x14ac:dyDescent="0.15">
      <c r="A196" s="114">
        <v>195</v>
      </c>
      <c r="B196" s="115">
        <f t="shared" si="9"/>
        <v>0</v>
      </c>
      <c r="C196">
        <v>15</v>
      </c>
      <c r="D196">
        <v>4</v>
      </c>
      <c r="E196">
        <f t="shared" si="10"/>
        <v>5</v>
      </c>
      <c r="F196">
        <f t="shared" si="11"/>
        <v>6</v>
      </c>
      <c r="G196">
        <f>IF(C196+4&gt;20,C196-16,C196+4)</f>
        <v>19</v>
      </c>
    </row>
    <row r="197" spans="1:7" x14ac:dyDescent="0.15">
      <c r="A197" s="114">
        <v>196</v>
      </c>
      <c r="B197" s="115">
        <f t="shared" si="9"/>
        <v>1</v>
      </c>
      <c r="C197">
        <v>16</v>
      </c>
      <c r="D197">
        <v>3</v>
      </c>
      <c r="E197">
        <f t="shared" si="10"/>
        <v>6</v>
      </c>
      <c r="F197">
        <f t="shared" si="11"/>
        <v>5</v>
      </c>
      <c r="G197">
        <f>C197</f>
        <v>16</v>
      </c>
    </row>
    <row r="198" spans="1:7" x14ac:dyDescent="0.15">
      <c r="A198" s="114">
        <v>197</v>
      </c>
      <c r="B198" s="115">
        <f t="shared" si="9"/>
        <v>2</v>
      </c>
      <c r="C198">
        <v>17</v>
      </c>
      <c r="D198">
        <v>2</v>
      </c>
      <c r="E198">
        <f t="shared" si="10"/>
        <v>7</v>
      </c>
      <c r="F198">
        <f t="shared" si="11"/>
        <v>4</v>
      </c>
      <c r="G198">
        <f>IF(C198-8&lt;1,C198+12,C198-8)</f>
        <v>9</v>
      </c>
    </row>
    <row r="199" spans="1:7" x14ac:dyDescent="0.15">
      <c r="A199" s="114">
        <v>198</v>
      </c>
      <c r="B199" s="115">
        <f t="shared" si="9"/>
        <v>3</v>
      </c>
      <c r="C199">
        <v>18</v>
      </c>
      <c r="D199">
        <v>1</v>
      </c>
      <c r="E199">
        <f t="shared" si="10"/>
        <v>8</v>
      </c>
      <c r="F199">
        <f t="shared" si="11"/>
        <v>3</v>
      </c>
      <c r="G199">
        <f>IF(C199+4&gt;20,C199-16,C199+4)</f>
        <v>2</v>
      </c>
    </row>
    <row r="200" spans="1:7" x14ac:dyDescent="0.15">
      <c r="A200" s="114">
        <v>199</v>
      </c>
      <c r="B200" s="115">
        <f t="shared" si="9"/>
        <v>4</v>
      </c>
      <c r="C200">
        <v>19</v>
      </c>
      <c r="D200">
        <v>20</v>
      </c>
      <c r="E200">
        <f t="shared" si="10"/>
        <v>9</v>
      </c>
      <c r="F200">
        <f t="shared" si="11"/>
        <v>2</v>
      </c>
      <c r="G200">
        <f>IF(C200-4&lt;1,C200+16,C200-4)</f>
        <v>15</v>
      </c>
    </row>
    <row r="201" spans="1:7" x14ac:dyDescent="0.15">
      <c r="A201" s="114">
        <v>200</v>
      </c>
      <c r="B201" s="115">
        <f t="shared" si="9"/>
        <v>5</v>
      </c>
      <c r="C201">
        <v>20</v>
      </c>
      <c r="D201">
        <v>19</v>
      </c>
      <c r="E201">
        <f t="shared" si="10"/>
        <v>10</v>
      </c>
      <c r="F201">
        <f t="shared" si="11"/>
        <v>1</v>
      </c>
      <c r="G201">
        <f>IF(C201+8&gt;20,C201-12,C201+8)</f>
        <v>8</v>
      </c>
    </row>
    <row r="202" spans="1:7" x14ac:dyDescent="0.15">
      <c r="A202" s="114">
        <v>201</v>
      </c>
      <c r="B202" s="115">
        <f t="shared" si="9"/>
        <v>6</v>
      </c>
      <c r="C202">
        <v>1</v>
      </c>
      <c r="D202">
        <v>18</v>
      </c>
      <c r="E202">
        <f t="shared" si="10"/>
        <v>11</v>
      </c>
      <c r="F202">
        <f t="shared" si="11"/>
        <v>20</v>
      </c>
      <c r="G202">
        <f>C202</f>
        <v>1</v>
      </c>
    </row>
    <row r="203" spans="1:7" x14ac:dyDescent="0.15">
      <c r="A203" s="114">
        <v>202</v>
      </c>
      <c r="B203" s="115">
        <f t="shared" si="9"/>
        <v>7</v>
      </c>
      <c r="C203">
        <v>2</v>
      </c>
      <c r="D203">
        <v>17</v>
      </c>
      <c r="E203">
        <f t="shared" si="10"/>
        <v>12</v>
      </c>
      <c r="F203">
        <f t="shared" si="11"/>
        <v>19</v>
      </c>
      <c r="G203">
        <f>IF(C203-8&lt;1,C203+12,C203-8)</f>
        <v>14</v>
      </c>
    </row>
    <row r="204" spans="1:7" x14ac:dyDescent="0.15">
      <c r="A204" s="114">
        <v>203</v>
      </c>
      <c r="B204" s="115">
        <f t="shared" si="9"/>
        <v>8</v>
      </c>
      <c r="C204">
        <v>3</v>
      </c>
      <c r="D204">
        <v>16</v>
      </c>
      <c r="E204">
        <f t="shared" si="10"/>
        <v>13</v>
      </c>
      <c r="F204">
        <f t="shared" si="11"/>
        <v>18</v>
      </c>
      <c r="G204">
        <f>IF(C204+4&gt;20,C204-16,C204+4)</f>
        <v>7</v>
      </c>
    </row>
    <row r="205" spans="1:7" x14ac:dyDescent="0.15">
      <c r="A205" s="114">
        <v>204</v>
      </c>
      <c r="B205" s="115">
        <f t="shared" si="9"/>
        <v>9</v>
      </c>
      <c r="C205">
        <v>4</v>
      </c>
      <c r="D205">
        <v>15</v>
      </c>
      <c r="E205">
        <f t="shared" si="10"/>
        <v>14</v>
      </c>
      <c r="F205">
        <f t="shared" si="11"/>
        <v>17</v>
      </c>
      <c r="G205">
        <f>IF(C205-4&lt;1,C205+16,C205-4)</f>
        <v>20</v>
      </c>
    </row>
    <row r="206" spans="1:7" x14ac:dyDescent="0.15">
      <c r="A206" s="114">
        <v>205</v>
      </c>
      <c r="B206" s="115">
        <f t="shared" si="9"/>
        <v>10</v>
      </c>
      <c r="C206">
        <v>5</v>
      </c>
      <c r="D206">
        <v>14</v>
      </c>
      <c r="E206">
        <f t="shared" si="10"/>
        <v>15</v>
      </c>
      <c r="F206">
        <f t="shared" si="11"/>
        <v>16</v>
      </c>
      <c r="G206">
        <f>IF(C206+8&gt;20,C206-12,C206+8)</f>
        <v>13</v>
      </c>
    </row>
    <row r="207" spans="1:7" x14ac:dyDescent="0.15">
      <c r="A207" s="114">
        <v>206</v>
      </c>
      <c r="B207" s="115">
        <f t="shared" si="9"/>
        <v>11</v>
      </c>
      <c r="C207">
        <v>6</v>
      </c>
      <c r="D207">
        <v>13</v>
      </c>
      <c r="E207">
        <f t="shared" si="10"/>
        <v>16</v>
      </c>
      <c r="F207">
        <f t="shared" si="11"/>
        <v>15</v>
      </c>
      <c r="G207">
        <f>C207</f>
        <v>6</v>
      </c>
    </row>
    <row r="208" spans="1:7" x14ac:dyDescent="0.15">
      <c r="A208" s="114">
        <v>207</v>
      </c>
      <c r="B208" s="115">
        <f t="shared" si="9"/>
        <v>12</v>
      </c>
      <c r="C208">
        <v>7</v>
      </c>
      <c r="D208">
        <v>12</v>
      </c>
      <c r="E208">
        <f t="shared" si="10"/>
        <v>17</v>
      </c>
      <c r="F208">
        <f t="shared" si="11"/>
        <v>14</v>
      </c>
      <c r="G208">
        <f>IF(C208-8&lt;1,C208+12,C208-8)</f>
        <v>19</v>
      </c>
    </row>
    <row r="209" spans="1:7" x14ac:dyDescent="0.15">
      <c r="A209" s="114">
        <v>208</v>
      </c>
      <c r="B209" s="115">
        <f t="shared" si="9"/>
        <v>0</v>
      </c>
      <c r="C209">
        <v>8</v>
      </c>
      <c r="D209">
        <v>11</v>
      </c>
      <c r="E209">
        <f t="shared" si="10"/>
        <v>18</v>
      </c>
      <c r="F209">
        <f t="shared" si="11"/>
        <v>13</v>
      </c>
      <c r="G209">
        <f>IF(C209+4&gt;20,C209-16,C209+4)</f>
        <v>12</v>
      </c>
    </row>
    <row r="210" spans="1:7" x14ac:dyDescent="0.15">
      <c r="A210" s="114">
        <v>209</v>
      </c>
      <c r="B210" s="115">
        <f t="shared" si="9"/>
        <v>1</v>
      </c>
      <c r="C210">
        <v>9</v>
      </c>
      <c r="D210">
        <v>10</v>
      </c>
      <c r="E210">
        <f t="shared" si="10"/>
        <v>19</v>
      </c>
      <c r="F210">
        <f t="shared" si="11"/>
        <v>12</v>
      </c>
      <c r="G210">
        <f>C210</f>
        <v>9</v>
      </c>
    </row>
    <row r="211" spans="1:7" x14ac:dyDescent="0.15">
      <c r="A211" s="114">
        <v>210</v>
      </c>
      <c r="B211" s="115">
        <f t="shared" si="9"/>
        <v>2</v>
      </c>
      <c r="C211">
        <v>10</v>
      </c>
      <c r="D211">
        <v>9</v>
      </c>
      <c r="E211">
        <f t="shared" si="10"/>
        <v>20</v>
      </c>
      <c r="F211">
        <f t="shared" si="11"/>
        <v>11</v>
      </c>
      <c r="G211">
        <f>IF(C211-8&lt;1,C211+12,C211-8)</f>
        <v>2</v>
      </c>
    </row>
    <row r="212" spans="1:7" x14ac:dyDescent="0.15">
      <c r="A212" s="114">
        <v>211</v>
      </c>
      <c r="B212" s="115">
        <f t="shared" si="9"/>
        <v>3</v>
      </c>
      <c r="C212">
        <v>11</v>
      </c>
      <c r="D212">
        <v>8</v>
      </c>
      <c r="E212">
        <f t="shared" si="10"/>
        <v>1</v>
      </c>
      <c r="F212">
        <f t="shared" si="11"/>
        <v>10</v>
      </c>
      <c r="G212">
        <f>IF(C212+4&gt;20,C212-16,C212+4)</f>
        <v>15</v>
      </c>
    </row>
    <row r="213" spans="1:7" x14ac:dyDescent="0.15">
      <c r="A213" s="114">
        <v>212</v>
      </c>
      <c r="B213" s="115">
        <f t="shared" si="9"/>
        <v>4</v>
      </c>
      <c r="C213">
        <v>12</v>
      </c>
      <c r="D213">
        <v>7</v>
      </c>
      <c r="E213">
        <f t="shared" si="10"/>
        <v>2</v>
      </c>
      <c r="F213">
        <f t="shared" si="11"/>
        <v>9</v>
      </c>
      <c r="G213">
        <f>IF(C213-4&lt;1,C213+16,C213-4)</f>
        <v>8</v>
      </c>
    </row>
    <row r="214" spans="1:7" x14ac:dyDescent="0.15">
      <c r="A214" s="114">
        <v>213</v>
      </c>
      <c r="B214" s="115">
        <f t="shared" si="9"/>
        <v>5</v>
      </c>
      <c r="C214">
        <v>13</v>
      </c>
      <c r="D214">
        <v>6</v>
      </c>
      <c r="E214">
        <f t="shared" si="10"/>
        <v>3</v>
      </c>
      <c r="F214">
        <f t="shared" si="11"/>
        <v>8</v>
      </c>
      <c r="G214">
        <f>IF(C214+8&gt;20,C214-12,C214+8)</f>
        <v>1</v>
      </c>
    </row>
    <row r="215" spans="1:7" x14ac:dyDescent="0.15">
      <c r="A215" s="114">
        <v>214</v>
      </c>
      <c r="B215" s="115">
        <f t="shared" si="9"/>
        <v>6</v>
      </c>
      <c r="C215">
        <v>14</v>
      </c>
      <c r="D215">
        <v>5</v>
      </c>
      <c r="E215">
        <f t="shared" si="10"/>
        <v>4</v>
      </c>
      <c r="F215">
        <f t="shared" si="11"/>
        <v>7</v>
      </c>
      <c r="G215">
        <f>C215</f>
        <v>14</v>
      </c>
    </row>
    <row r="216" spans="1:7" x14ac:dyDescent="0.15">
      <c r="A216" s="114">
        <v>215</v>
      </c>
      <c r="B216" s="115">
        <f t="shared" si="9"/>
        <v>7</v>
      </c>
      <c r="C216">
        <v>15</v>
      </c>
      <c r="D216">
        <v>4</v>
      </c>
      <c r="E216">
        <f t="shared" si="10"/>
        <v>5</v>
      </c>
      <c r="F216">
        <f t="shared" si="11"/>
        <v>6</v>
      </c>
      <c r="G216">
        <f>IF(C216-8&lt;1,C216+12,C216-8)</f>
        <v>7</v>
      </c>
    </row>
    <row r="217" spans="1:7" x14ac:dyDescent="0.15">
      <c r="A217" s="114">
        <v>216</v>
      </c>
      <c r="B217" s="115">
        <f t="shared" si="9"/>
        <v>8</v>
      </c>
      <c r="C217">
        <v>16</v>
      </c>
      <c r="D217">
        <v>3</v>
      </c>
      <c r="E217">
        <f t="shared" si="10"/>
        <v>6</v>
      </c>
      <c r="F217">
        <f t="shared" si="11"/>
        <v>5</v>
      </c>
      <c r="G217">
        <f>IF(C217+4&gt;20,C217-16,C217+4)</f>
        <v>20</v>
      </c>
    </row>
    <row r="218" spans="1:7" x14ac:dyDescent="0.15">
      <c r="A218" s="114">
        <v>217</v>
      </c>
      <c r="B218" s="115">
        <f t="shared" si="9"/>
        <v>9</v>
      </c>
      <c r="C218">
        <v>17</v>
      </c>
      <c r="D218">
        <v>2</v>
      </c>
      <c r="E218">
        <f t="shared" si="10"/>
        <v>7</v>
      </c>
      <c r="F218">
        <f t="shared" si="11"/>
        <v>4</v>
      </c>
      <c r="G218">
        <f>IF(C218-4&lt;1,C218+16,C218-4)</f>
        <v>13</v>
      </c>
    </row>
    <row r="219" spans="1:7" x14ac:dyDescent="0.15">
      <c r="A219" s="114">
        <v>218</v>
      </c>
      <c r="B219" s="115">
        <f t="shared" si="9"/>
        <v>10</v>
      </c>
      <c r="C219">
        <v>18</v>
      </c>
      <c r="D219">
        <v>1</v>
      </c>
      <c r="E219">
        <f t="shared" si="10"/>
        <v>8</v>
      </c>
      <c r="F219">
        <f t="shared" si="11"/>
        <v>3</v>
      </c>
      <c r="G219">
        <f>IF(C219+8&gt;20,C219-12,C219+8)</f>
        <v>6</v>
      </c>
    </row>
    <row r="220" spans="1:7" x14ac:dyDescent="0.15">
      <c r="A220" s="114">
        <v>219</v>
      </c>
      <c r="B220" s="115">
        <f t="shared" si="9"/>
        <v>11</v>
      </c>
      <c r="C220">
        <v>19</v>
      </c>
      <c r="D220">
        <v>20</v>
      </c>
      <c r="E220">
        <f t="shared" si="10"/>
        <v>9</v>
      </c>
      <c r="F220">
        <f t="shared" si="11"/>
        <v>2</v>
      </c>
      <c r="G220">
        <f>C220</f>
        <v>19</v>
      </c>
    </row>
    <row r="221" spans="1:7" x14ac:dyDescent="0.15">
      <c r="A221" s="114">
        <v>220</v>
      </c>
      <c r="B221" s="115">
        <f t="shared" si="9"/>
        <v>12</v>
      </c>
      <c r="C221">
        <v>20</v>
      </c>
      <c r="D221">
        <v>19</v>
      </c>
      <c r="E221">
        <f t="shared" si="10"/>
        <v>10</v>
      </c>
      <c r="F221">
        <f t="shared" si="11"/>
        <v>1</v>
      </c>
      <c r="G221">
        <f>IF(C221-8&lt;1,C221+12,C221-8)</f>
        <v>12</v>
      </c>
    </row>
    <row r="222" spans="1:7" x14ac:dyDescent="0.15">
      <c r="A222" s="114">
        <v>221</v>
      </c>
      <c r="B222" s="115">
        <f t="shared" si="9"/>
        <v>0</v>
      </c>
      <c r="C222">
        <v>1</v>
      </c>
      <c r="D222">
        <v>18</v>
      </c>
      <c r="E222">
        <f t="shared" si="10"/>
        <v>11</v>
      </c>
      <c r="F222">
        <f t="shared" si="11"/>
        <v>20</v>
      </c>
      <c r="G222">
        <f>IF(C222+4&gt;20,C222-16,C222+4)</f>
        <v>5</v>
      </c>
    </row>
    <row r="223" spans="1:7" x14ac:dyDescent="0.15">
      <c r="A223" s="114">
        <v>222</v>
      </c>
      <c r="B223" s="115">
        <f t="shared" si="9"/>
        <v>1</v>
      </c>
      <c r="C223">
        <v>2</v>
      </c>
      <c r="D223">
        <v>17</v>
      </c>
      <c r="E223">
        <f t="shared" si="10"/>
        <v>12</v>
      </c>
      <c r="F223">
        <f t="shared" si="11"/>
        <v>19</v>
      </c>
      <c r="G223">
        <f>C223</f>
        <v>2</v>
      </c>
    </row>
    <row r="224" spans="1:7" x14ac:dyDescent="0.15">
      <c r="A224" s="114">
        <v>223</v>
      </c>
      <c r="B224" s="115">
        <f t="shared" si="9"/>
        <v>2</v>
      </c>
      <c r="C224">
        <v>3</v>
      </c>
      <c r="D224">
        <v>16</v>
      </c>
      <c r="E224">
        <f t="shared" si="10"/>
        <v>13</v>
      </c>
      <c r="F224">
        <f t="shared" si="11"/>
        <v>18</v>
      </c>
      <c r="G224">
        <f>IF(C224-8&lt;1,C224+12,C224-8)</f>
        <v>15</v>
      </c>
    </row>
    <row r="225" spans="1:7" x14ac:dyDescent="0.15">
      <c r="A225" s="114">
        <v>224</v>
      </c>
      <c r="B225" s="115">
        <f t="shared" si="9"/>
        <v>3</v>
      </c>
      <c r="C225">
        <v>4</v>
      </c>
      <c r="D225">
        <v>15</v>
      </c>
      <c r="E225">
        <f t="shared" si="10"/>
        <v>14</v>
      </c>
      <c r="F225">
        <f t="shared" si="11"/>
        <v>17</v>
      </c>
      <c r="G225">
        <f>IF(C225+4&gt;20,C225-16,C225+4)</f>
        <v>8</v>
      </c>
    </row>
    <row r="226" spans="1:7" x14ac:dyDescent="0.15">
      <c r="A226" s="114">
        <v>225</v>
      </c>
      <c r="B226" s="115">
        <f t="shared" si="9"/>
        <v>4</v>
      </c>
      <c r="C226">
        <v>5</v>
      </c>
      <c r="D226">
        <v>14</v>
      </c>
      <c r="E226">
        <f t="shared" si="10"/>
        <v>15</v>
      </c>
      <c r="F226">
        <f t="shared" si="11"/>
        <v>16</v>
      </c>
      <c r="G226">
        <f>IF(C226-4&lt;1,C226+16,C226-4)</f>
        <v>1</v>
      </c>
    </row>
    <row r="227" spans="1:7" x14ac:dyDescent="0.15">
      <c r="A227" s="114">
        <v>226</v>
      </c>
      <c r="B227" s="115">
        <f t="shared" si="9"/>
        <v>5</v>
      </c>
      <c r="C227">
        <v>6</v>
      </c>
      <c r="D227">
        <v>13</v>
      </c>
      <c r="E227">
        <f t="shared" si="10"/>
        <v>16</v>
      </c>
      <c r="F227">
        <f t="shared" si="11"/>
        <v>15</v>
      </c>
      <c r="G227">
        <f>IF(C227+8&gt;20,C227-12,C227+8)</f>
        <v>14</v>
      </c>
    </row>
    <row r="228" spans="1:7" x14ac:dyDescent="0.15">
      <c r="A228" s="114">
        <v>227</v>
      </c>
      <c r="B228" s="115">
        <f t="shared" si="9"/>
        <v>6</v>
      </c>
      <c r="C228">
        <v>7</v>
      </c>
      <c r="D228">
        <v>12</v>
      </c>
      <c r="E228">
        <f t="shared" si="10"/>
        <v>17</v>
      </c>
      <c r="F228">
        <f t="shared" si="11"/>
        <v>14</v>
      </c>
      <c r="G228">
        <f>C228</f>
        <v>7</v>
      </c>
    </row>
    <row r="229" spans="1:7" x14ac:dyDescent="0.15">
      <c r="A229" s="114">
        <v>228</v>
      </c>
      <c r="B229" s="115">
        <f t="shared" si="9"/>
        <v>7</v>
      </c>
      <c r="C229">
        <v>8</v>
      </c>
      <c r="D229">
        <v>11</v>
      </c>
      <c r="E229">
        <f t="shared" si="10"/>
        <v>18</v>
      </c>
      <c r="F229">
        <f t="shared" si="11"/>
        <v>13</v>
      </c>
      <c r="G229">
        <f>IF(C229-8&lt;1,C229+12,C229-8)</f>
        <v>20</v>
      </c>
    </row>
    <row r="230" spans="1:7" x14ac:dyDescent="0.15">
      <c r="A230" s="114">
        <v>229</v>
      </c>
      <c r="B230" s="115">
        <f t="shared" si="9"/>
        <v>8</v>
      </c>
      <c r="C230">
        <v>9</v>
      </c>
      <c r="D230">
        <v>10</v>
      </c>
      <c r="E230">
        <f t="shared" si="10"/>
        <v>19</v>
      </c>
      <c r="F230">
        <f t="shared" si="11"/>
        <v>12</v>
      </c>
      <c r="G230">
        <f>IF(C230+4&gt;20,C230-16,C230+4)</f>
        <v>13</v>
      </c>
    </row>
    <row r="231" spans="1:7" x14ac:dyDescent="0.15">
      <c r="A231" s="114">
        <v>230</v>
      </c>
      <c r="B231" s="115">
        <f t="shared" si="9"/>
        <v>9</v>
      </c>
      <c r="C231">
        <v>10</v>
      </c>
      <c r="D231">
        <v>9</v>
      </c>
      <c r="E231">
        <f t="shared" si="10"/>
        <v>20</v>
      </c>
      <c r="F231">
        <f t="shared" si="11"/>
        <v>11</v>
      </c>
      <c r="G231">
        <f>IF(C231-4&lt;1,C231+16,C231-4)</f>
        <v>6</v>
      </c>
    </row>
    <row r="232" spans="1:7" x14ac:dyDescent="0.15">
      <c r="A232" s="114">
        <v>231</v>
      </c>
      <c r="B232" s="115">
        <f t="shared" si="9"/>
        <v>10</v>
      </c>
      <c r="C232">
        <v>11</v>
      </c>
      <c r="D232">
        <v>8</v>
      </c>
      <c r="E232">
        <f t="shared" si="10"/>
        <v>1</v>
      </c>
      <c r="F232">
        <f t="shared" si="11"/>
        <v>10</v>
      </c>
      <c r="G232">
        <f>IF(C232+8&gt;20,C232-12,C232+8)</f>
        <v>19</v>
      </c>
    </row>
    <row r="233" spans="1:7" x14ac:dyDescent="0.15">
      <c r="A233" s="114">
        <v>232</v>
      </c>
      <c r="B233" s="115">
        <f t="shared" si="9"/>
        <v>11</v>
      </c>
      <c r="C233">
        <v>12</v>
      </c>
      <c r="D233">
        <v>7</v>
      </c>
      <c r="E233">
        <f t="shared" si="10"/>
        <v>2</v>
      </c>
      <c r="F233">
        <f t="shared" si="11"/>
        <v>9</v>
      </c>
      <c r="G233">
        <f>C233</f>
        <v>12</v>
      </c>
    </row>
    <row r="234" spans="1:7" x14ac:dyDescent="0.15">
      <c r="A234" s="114">
        <v>233</v>
      </c>
      <c r="B234" s="115">
        <f t="shared" si="9"/>
        <v>12</v>
      </c>
      <c r="C234">
        <v>13</v>
      </c>
      <c r="D234">
        <v>6</v>
      </c>
      <c r="E234">
        <f t="shared" si="10"/>
        <v>3</v>
      </c>
      <c r="F234">
        <f t="shared" si="11"/>
        <v>8</v>
      </c>
      <c r="G234">
        <f>IF(C234-8&lt;1,C234+12,C234-8)</f>
        <v>5</v>
      </c>
    </row>
    <row r="235" spans="1:7" x14ac:dyDescent="0.15">
      <c r="A235" s="114">
        <v>234</v>
      </c>
      <c r="B235" s="115">
        <f t="shared" si="9"/>
        <v>0</v>
      </c>
      <c r="C235">
        <v>14</v>
      </c>
      <c r="D235">
        <v>5</v>
      </c>
      <c r="E235">
        <f t="shared" si="10"/>
        <v>4</v>
      </c>
      <c r="F235">
        <f t="shared" si="11"/>
        <v>7</v>
      </c>
      <c r="G235">
        <f>IF(C235+4&gt;20,C235-16,C235+4)</f>
        <v>18</v>
      </c>
    </row>
    <row r="236" spans="1:7" x14ac:dyDescent="0.15">
      <c r="A236" s="114">
        <v>235</v>
      </c>
      <c r="B236" s="115">
        <f t="shared" si="9"/>
        <v>1</v>
      </c>
      <c r="C236">
        <v>15</v>
      </c>
      <c r="D236">
        <v>4</v>
      </c>
      <c r="E236">
        <f t="shared" si="10"/>
        <v>5</v>
      </c>
      <c r="F236">
        <f t="shared" si="11"/>
        <v>6</v>
      </c>
      <c r="G236">
        <f>C236</f>
        <v>15</v>
      </c>
    </row>
    <row r="237" spans="1:7" x14ac:dyDescent="0.15">
      <c r="A237" s="114">
        <v>236</v>
      </c>
      <c r="B237" s="115">
        <f t="shared" si="9"/>
        <v>2</v>
      </c>
      <c r="C237">
        <v>16</v>
      </c>
      <c r="D237">
        <v>3</v>
      </c>
      <c r="E237">
        <f t="shared" si="10"/>
        <v>6</v>
      </c>
      <c r="F237">
        <f t="shared" si="11"/>
        <v>5</v>
      </c>
      <c r="G237">
        <f>IF(C237-8&lt;1,C237+12,C237-8)</f>
        <v>8</v>
      </c>
    </row>
    <row r="238" spans="1:7" x14ac:dyDescent="0.15">
      <c r="A238" s="114">
        <v>237</v>
      </c>
      <c r="B238" s="115">
        <f t="shared" si="9"/>
        <v>3</v>
      </c>
      <c r="C238">
        <v>17</v>
      </c>
      <c r="D238">
        <v>2</v>
      </c>
      <c r="E238">
        <f t="shared" si="10"/>
        <v>7</v>
      </c>
      <c r="F238">
        <f t="shared" si="11"/>
        <v>4</v>
      </c>
      <c r="G238">
        <f>IF(C238+4&gt;20,C238-16,C238+4)</f>
        <v>1</v>
      </c>
    </row>
    <row r="239" spans="1:7" x14ac:dyDescent="0.15">
      <c r="A239" s="114">
        <v>238</v>
      </c>
      <c r="B239" s="115">
        <f t="shared" si="9"/>
        <v>4</v>
      </c>
      <c r="C239">
        <v>18</v>
      </c>
      <c r="D239">
        <v>1</v>
      </c>
      <c r="E239">
        <f t="shared" si="10"/>
        <v>8</v>
      </c>
      <c r="F239">
        <f t="shared" si="11"/>
        <v>3</v>
      </c>
      <c r="G239">
        <f>IF(C239-4&lt;1,C239+16,C239-4)</f>
        <v>14</v>
      </c>
    </row>
    <row r="240" spans="1:7" x14ac:dyDescent="0.15">
      <c r="A240" s="114">
        <v>239</v>
      </c>
      <c r="B240" s="115">
        <f t="shared" si="9"/>
        <v>5</v>
      </c>
      <c r="C240">
        <v>19</v>
      </c>
      <c r="D240">
        <v>20</v>
      </c>
      <c r="E240">
        <f t="shared" si="10"/>
        <v>9</v>
      </c>
      <c r="F240">
        <f t="shared" si="11"/>
        <v>2</v>
      </c>
      <c r="G240">
        <f>IF(C240+8&gt;20,C240-12,C240+8)</f>
        <v>7</v>
      </c>
    </row>
    <row r="241" spans="1:7" x14ac:dyDescent="0.15">
      <c r="A241" s="114">
        <v>240</v>
      </c>
      <c r="B241" s="115">
        <f t="shared" si="9"/>
        <v>6</v>
      </c>
      <c r="C241">
        <v>20</v>
      </c>
      <c r="D241">
        <v>19</v>
      </c>
      <c r="E241">
        <f t="shared" si="10"/>
        <v>10</v>
      </c>
      <c r="F241">
        <f t="shared" si="11"/>
        <v>1</v>
      </c>
      <c r="G241">
        <f>C241</f>
        <v>20</v>
      </c>
    </row>
    <row r="242" spans="1:7" x14ac:dyDescent="0.15">
      <c r="A242" s="114">
        <v>241</v>
      </c>
      <c r="B242" s="115">
        <f t="shared" si="9"/>
        <v>7</v>
      </c>
      <c r="C242">
        <v>1</v>
      </c>
      <c r="D242">
        <v>18</v>
      </c>
      <c r="E242">
        <f t="shared" si="10"/>
        <v>11</v>
      </c>
      <c r="F242">
        <f t="shared" si="11"/>
        <v>20</v>
      </c>
      <c r="G242">
        <f>IF(C242-8&lt;1,C242+12,C242-8)</f>
        <v>13</v>
      </c>
    </row>
    <row r="243" spans="1:7" x14ac:dyDescent="0.15">
      <c r="A243" s="114">
        <v>242</v>
      </c>
      <c r="B243" s="115">
        <f t="shared" si="9"/>
        <v>8</v>
      </c>
      <c r="C243">
        <v>2</v>
      </c>
      <c r="D243">
        <v>17</v>
      </c>
      <c r="E243">
        <f t="shared" si="10"/>
        <v>12</v>
      </c>
      <c r="F243">
        <f t="shared" si="11"/>
        <v>19</v>
      </c>
      <c r="G243">
        <f>IF(C243+4&gt;20,C243-16,C243+4)</f>
        <v>6</v>
      </c>
    </row>
    <row r="244" spans="1:7" x14ac:dyDescent="0.15">
      <c r="A244" s="114">
        <v>243</v>
      </c>
      <c r="B244" s="115">
        <f t="shared" si="9"/>
        <v>9</v>
      </c>
      <c r="C244">
        <v>3</v>
      </c>
      <c r="D244">
        <v>16</v>
      </c>
      <c r="E244">
        <f t="shared" si="10"/>
        <v>13</v>
      </c>
      <c r="F244">
        <f t="shared" si="11"/>
        <v>18</v>
      </c>
      <c r="G244">
        <f>IF(C244-4&lt;1,C244+16,C244-4)</f>
        <v>19</v>
      </c>
    </row>
    <row r="245" spans="1:7" x14ac:dyDescent="0.15">
      <c r="A245" s="114">
        <v>244</v>
      </c>
      <c r="B245" s="115">
        <f t="shared" si="9"/>
        <v>10</v>
      </c>
      <c r="C245">
        <v>4</v>
      </c>
      <c r="D245">
        <v>15</v>
      </c>
      <c r="E245">
        <f t="shared" si="10"/>
        <v>14</v>
      </c>
      <c r="F245">
        <f t="shared" si="11"/>
        <v>17</v>
      </c>
      <c r="G245">
        <f>IF(C245+8&gt;20,C245-12,C245+8)</f>
        <v>12</v>
      </c>
    </row>
    <row r="246" spans="1:7" x14ac:dyDescent="0.15">
      <c r="A246" s="114">
        <v>245</v>
      </c>
      <c r="B246" s="115">
        <f t="shared" si="9"/>
        <v>11</v>
      </c>
      <c r="C246">
        <v>5</v>
      </c>
      <c r="D246">
        <v>14</v>
      </c>
      <c r="E246">
        <f t="shared" si="10"/>
        <v>15</v>
      </c>
      <c r="F246">
        <f t="shared" si="11"/>
        <v>16</v>
      </c>
      <c r="G246">
        <f>C246</f>
        <v>5</v>
      </c>
    </row>
    <row r="247" spans="1:7" x14ac:dyDescent="0.15">
      <c r="A247" s="114">
        <v>246</v>
      </c>
      <c r="B247" s="115">
        <f t="shared" si="9"/>
        <v>12</v>
      </c>
      <c r="C247">
        <v>6</v>
      </c>
      <c r="D247">
        <v>13</v>
      </c>
      <c r="E247">
        <f t="shared" si="10"/>
        <v>16</v>
      </c>
      <c r="F247">
        <f t="shared" si="11"/>
        <v>15</v>
      </c>
      <c r="G247">
        <f>IF(C247-8&lt;1,C247+12,C247-8)</f>
        <v>18</v>
      </c>
    </row>
    <row r="248" spans="1:7" x14ac:dyDescent="0.15">
      <c r="A248" s="114">
        <v>247</v>
      </c>
      <c r="B248" s="115">
        <f t="shared" si="9"/>
        <v>0</v>
      </c>
      <c r="C248">
        <v>7</v>
      </c>
      <c r="D248">
        <v>12</v>
      </c>
      <c r="E248">
        <f t="shared" si="10"/>
        <v>17</v>
      </c>
      <c r="F248">
        <f t="shared" si="11"/>
        <v>14</v>
      </c>
      <c r="G248">
        <f>IF(C248+4&gt;20,C248-16,C248+4)</f>
        <v>11</v>
      </c>
    </row>
    <row r="249" spans="1:7" x14ac:dyDescent="0.15">
      <c r="A249" s="114">
        <v>248</v>
      </c>
      <c r="B249" s="115">
        <f t="shared" si="9"/>
        <v>1</v>
      </c>
      <c r="C249">
        <v>8</v>
      </c>
      <c r="D249">
        <v>11</v>
      </c>
      <c r="E249">
        <f t="shared" si="10"/>
        <v>18</v>
      </c>
      <c r="F249">
        <f t="shared" si="11"/>
        <v>13</v>
      </c>
      <c r="G249">
        <f>C249</f>
        <v>8</v>
      </c>
    </row>
    <row r="250" spans="1:7" x14ac:dyDescent="0.15">
      <c r="A250" s="114">
        <v>249</v>
      </c>
      <c r="B250" s="115">
        <f t="shared" si="9"/>
        <v>2</v>
      </c>
      <c r="C250">
        <v>9</v>
      </c>
      <c r="D250">
        <v>10</v>
      </c>
      <c r="E250">
        <f t="shared" si="10"/>
        <v>19</v>
      </c>
      <c r="F250">
        <f t="shared" si="11"/>
        <v>12</v>
      </c>
      <c r="G250">
        <f>IF(C250-8&lt;1,C250+12,C250-8)</f>
        <v>1</v>
      </c>
    </row>
    <row r="251" spans="1:7" x14ac:dyDescent="0.15">
      <c r="A251" s="114">
        <v>250</v>
      </c>
      <c r="B251" s="115">
        <f t="shared" si="9"/>
        <v>3</v>
      </c>
      <c r="C251">
        <v>10</v>
      </c>
      <c r="D251">
        <v>9</v>
      </c>
      <c r="E251">
        <f t="shared" si="10"/>
        <v>20</v>
      </c>
      <c r="F251">
        <f t="shared" si="11"/>
        <v>11</v>
      </c>
      <c r="G251">
        <f>IF(C251+4&gt;20,C251-16,C251+4)</f>
        <v>14</v>
      </c>
    </row>
    <row r="252" spans="1:7" x14ac:dyDescent="0.15">
      <c r="A252" s="114">
        <v>251</v>
      </c>
      <c r="B252" s="115">
        <f t="shared" si="9"/>
        <v>4</v>
      </c>
      <c r="C252">
        <v>11</v>
      </c>
      <c r="D252">
        <v>8</v>
      </c>
      <c r="E252">
        <f t="shared" si="10"/>
        <v>1</v>
      </c>
      <c r="F252">
        <f t="shared" si="11"/>
        <v>10</v>
      </c>
      <c r="G252">
        <f>IF(C252-4&lt;1,C252+16,C252-4)</f>
        <v>7</v>
      </c>
    </row>
    <row r="253" spans="1:7" x14ac:dyDescent="0.15">
      <c r="A253" s="114">
        <v>252</v>
      </c>
      <c r="B253" s="115">
        <f t="shared" si="9"/>
        <v>5</v>
      </c>
      <c r="C253">
        <v>12</v>
      </c>
      <c r="D253">
        <v>7</v>
      </c>
      <c r="E253">
        <f t="shared" si="10"/>
        <v>2</v>
      </c>
      <c r="F253">
        <f t="shared" si="11"/>
        <v>9</v>
      </c>
      <c r="G253">
        <f>IF(C253+8&gt;20,C253-12,C253+8)</f>
        <v>20</v>
      </c>
    </row>
    <row r="254" spans="1:7" x14ac:dyDescent="0.15">
      <c r="A254" s="114">
        <v>253</v>
      </c>
      <c r="B254" s="115">
        <f t="shared" si="9"/>
        <v>6</v>
      </c>
      <c r="C254">
        <v>13</v>
      </c>
      <c r="D254">
        <v>6</v>
      </c>
      <c r="E254">
        <f t="shared" si="10"/>
        <v>3</v>
      </c>
      <c r="F254">
        <f t="shared" si="11"/>
        <v>8</v>
      </c>
      <c r="G254">
        <f>C254</f>
        <v>13</v>
      </c>
    </row>
    <row r="255" spans="1:7" x14ac:dyDescent="0.15">
      <c r="A255" s="114">
        <v>254</v>
      </c>
      <c r="B255" s="115">
        <f t="shared" si="9"/>
        <v>7</v>
      </c>
      <c r="C255">
        <v>14</v>
      </c>
      <c r="D255">
        <v>5</v>
      </c>
      <c r="E255">
        <f t="shared" si="10"/>
        <v>4</v>
      </c>
      <c r="F255">
        <f t="shared" si="11"/>
        <v>7</v>
      </c>
      <c r="G255">
        <f>IF(C255-8&lt;1,C255+12,C255-8)</f>
        <v>6</v>
      </c>
    </row>
    <row r="256" spans="1:7" x14ac:dyDescent="0.15">
      <c r="A256" s="114">
        <v>255</v>
      </c>
      <c r="B256" s="115">
        <f t="shared" si="9"/>
        <v>8</v>
      </c>
      <c r="C256">
        <v>15</v>
      </c>
      <c r="D256">
        <v>4</v>
      </c>
      <c r="E256">
        <f t="shared" si="10"/>
        <v>5</v>
      </c>
      <c r="F256">
        <f t="shared" si="11"/>
        <v>6</v>
      </c>
      <c r="G256">
        <f>IF(C256+4&gt;20,C256-16,C256+4)</f>
        <v>19</v>
      </c>
    </row>
    <row r="257" spans="1:7" x14ac:dyDescent="0.15">
      <c r="A257" s="114">
        <v>256</v>
      </c>
      <c r="B257" s="115">
        <f t="shared" si="9"/>
        <v>9</v>
      </c>
      <c r="C257">
        <v>16</v>
      </c>
      <c r="D257">
        <v>3</v>
      </c>
      <c r="E257">
        <f t="shared" si="10"/>
        <v>6</v>
      </c>
      <c r="F257">
        <f t="shared" si="11"/>
        <v>5</v>
      </c>
      <c r="G257">
        <f>IF(C257-4&lt;1,C257+16,C257-4)</f>
        <v>12</v>
      </c>
    </row>
    <row r="258" spans="1:7" x14ac:dyDescent="0.15">
      <c r="A258" s="114">
        <v>257</v>
      </c>
      <c r="B258" s="115">
        <f t="shared" si="9"/>
        <v>10</v>
      </c>
      <c r="C258">
        <v>17</v>
      </c>
      <c r="D258">
        <v>2</v>
      </c>
      <c r="E258">
        <f t="shared" si="10"/>
        <v>7</v>
      </c>
      <c r="F258">
        <f t="shared" si="11"/>
        <v>4</v>
      </c>
      <c r="G258">
        <f>IF(C258+8&gt;20,C258-12,C258+8)</f>
        <v>5</v>
      </c>
    </row>
    <row r="259" spans="1:7" x14ac:dyDescent="0.15">
      <c r="A259" s="114">
        <v>258</v>
      </c>
      <c r="B259" s="115">
        <f t="shared" ref="B259:B261" si="12">MOD(A259,13)</f>
        <v>11</v>
      </c>
      <c r="C259">
        <v>18</v>
      </c>
      <c r="D259">
        <v>1</v>
      </c>
      <c r="E259">
        <f t="shared" ref="E259:E261" si="13">IF(C259+10&gt;20,C259-10,C259+10)</f>
        <v>8</v>
      </c>
      <c r="F259">
        <f t="shared" ref="F259:F261" si="14">21-C259</f>
        <v>3</v>
      </c>
      <c r="G259">
        <f>C259</f>
        <v>18</v>
      </c>
    </row>
    <row r="260" spans="1:7" x14ac:dyDescent="0.15">
      <c r="A260" s="114">
        <v>259</v>
      </c>
      <c r="B260" s="115">
        <f t="shared" si="12"/>
        <v>12</v>
      </c>
      <c r="C260">
        <v>19</v>
      </c>
      <c r="D260">
        <v>20</v>
      </c>
      <c r="E260">
        <f t="shared" si="13"/>
        <v>9</v>
      </c>
      <c r="F260">
        <f t="shared" si="14"/>
        <v>2</v>
      </c>
      <c r="G260">
        <f>IF(C260-8&lt;1,C260+12,C260-8)</f>
        <v>11</v>
      </c>
    </row>
    <row r="261" spans="1:7" x14ac:dyDescent="0.15">
      <c r="A261" s="114">
        <v>260</v>
      </c>
      <c r="B261" s="115">
        <f t="shared" si="12"/>
        <v>0</v>
      </c>
      <c r="C261">
        <v>20</v>
      </c>
      <c r="D261">
        <v>19</v>
      </c>
      <c r="E261">
        <f t="shared" si="13"/>
        <v>10</v>
      </c>
      <c r="F261">
        <f t="shared" si="14"/>
        <v>1</v>
      </c>
      <c r="G261">
        <f>IF(C261+4&gt;20,C261-16,C261+4)</f>
        <v>4</v>
      </c>
    </row>
  </sheetData>
  <phoneticPr fontId="1"/>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rgb="FF7030A0"/>
  </sheetPr>
  <dimension ref="A1:AE296"/>
  <sheetViews>
    <sheetView topLeftCell="A23" workbookViewId="0">
      <selection activeCell="G26" sqref="G26"/>
    </sheetView>
  </sheetViews>
  <sheetFormatPr defaultRowHeight="13.5" x14ac:dyDescent="0.15"/>
  <cols>
    <col min="1" max="22" width="4.75" customWidth="1"/>
    <col min="24" max="24" width="2" customWidth="1"/>
    <col min="25" max="31" width="5.125" customWidth="1"/>
  </cols>
  <sheetData>
    <row r="1" spans="1:22" ht="14.25" hidden="1" thickBot="1"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row>
    <row r="2" spans="1:22" hidden="1" x14ac:dyDescent="0.15">
      <c r="A2">
        <v>1</v>
      </c>
      <c r="B2" s="117"/>
      <c r="C2" s="118"/>
      <c r="D2" s="118"/>
      <c r="E2" s="118"/>
      <c r="F2" s="118">
        <v>1</v>
      </c>
      <c r="G2" s="118">
        <v>2</v>
      </c>
      <c r="H2" s="118">
        <v>3</v>
      </c>
      <c r="I2" s="118"/>
      <c r="J2" s="118"/>
      <c r="K2" s="118"/>
      <c r="L2" s="119"/>
      <c r="M2" s="118"/>
      <c r="N2" s="118"/>
      <c r="O2" s="118"/>
      <c r="P2" s="118"/>
      <c r="Q2" s="118"/>
      <c r="R2" s="118"/>
      <c r="S2" s="118"/>
      <c r="T2" s="118"/>
      <c r="U2" s="118"/>
      <c r="V2" s="120"/>
    </row>
    <row r="3" spans="1:22" hidden="1" x14ac:dyDescent="0.15">
      <c r="A3">
        <v>2</v>
      </c>
      <c r="B3" s="121">
        <f>C2</f>
        <v>0</v>
      </c>
      <c r="C3" s="121"/>
      <c r="D3" s="122"/>
      <c r="E3" s="122"/>
      <c r="F3" s="122"/>
      <c r="G3" s="122"/>
      <c r="H3" s="122"/>
      <c r="I3" s="122"/>
      <c r="J3" s="122"/>
      <c r="K3" s="122"/>
      <c r="L3" s="122">
        <v>11</v>
      </c>
      <c r="M3" s="122">
        <v>12</v>
      </c>
      <c r="N3" s="122">
        <v>13</v>
      </c>
      <c r="O3" s="122"/>
      <c r="P3" s="122"/>
      <c r="Q3" s="122"/>
      <c r="R3" s="122"/>
      <c r="S3" s="122"/>
      <c r="T3" s="122"/>
      <c r="U3" s="122"/>
      <c r="V3" s="123"/>
    </row>
    <row r="4" spans="1:22" hidden="1" x14ac:dyDescent="0.15">
      <c r="A4">
        <v>3</v>
      </c>
      <c r="B4" s="121">
        <f>D2</f>
        <v>0</v>
      </c>
      <c r="C4" s="121">
        <f>D3</f>
        <v>0</v>
      </c>
      <c r="D4" s="121"/>
      <c r="E4" s="122"/>
      <c r="F4" s="122"/>
      <c r="G4" s="122"/>
      <c r="H4" s="122"/>
      <c r="I4" s="122">
        <v>6</v>
      </c>
      <c r="J4" s="122">
        <v>7</v>
      </c>
      <c r="K4" s="122">
        <v>8</v>
      </c>
      <c r="L4" s="122"/>
      <c r="M4" s="122"/>
      <c r="N4" s="122"/>
      <c r="O4" s="122"/>
      <c r="P4" s="122"/>
      <c r="Q4" s="122"/>
      <c r="R4" s="122"/>
      <c r="S4" s="122"/>
      <c r="T4" s="122"/>
      <c r="U4" s="122"/>
      <c r="V4" s="123"/>
    </row>
    <row r="5" spans="1:22" hidden="1" x14ac:dyDescent="0.15">
      <c r="A5">
        <v>4</v>
      </c>
      <c r="B5" s="121">
        <f>E2</f>
        <v>0</v>
      </c>
      <c r="C5" s="121">
        <f>E3</f>
        <v>0</v>
      </c>
      <c r="D5" s="121">
        <f>E4</f>
        <v>0</v>
      </c>
      <c r="E5" s="121"/>
      <c r="F5" s="122"/>
      <c r="G5" s="122"/>
      <c r="H5" s="122"/>
      <c r="I5" s="122"/>
      <c r="J5" s="122"/>
      <c r="K5" s="122"/>
      <c r="L5" s="122"/>
      <c r="M5" s="122"/>
      <c r="N5" s="122"/>
      <c r="O5" s="122">
        <v>16</v>
      </c>
      <c r="P5" s="122">
        <v>17</v>
      </c>
      <c r="Q5" s="122">
        <v>18</v>
      </c>
      <c r="R5" s="122"/>
      <c r="S5" s="122"/>
      <c r="T5" s="122"/>
      <c r="U5" s="122"/>
      <c r="V5" s="123"/>
    </row>
    <row r="6" spans="1:22" hidden="1" x14ac:dyDescent="0.15">
      <c r="A6">
        <v>5</v>
      </c>
      <c r="B6" s="121">
        <f>F2</f>
        <v>1</v>
      </c>
      <c r="C6" s="121">
        <f>F3</f>
        <v>0</v>
      </c>
      <c r="D6" s="121">
        <f>F4</f>
        <v>0</v>
      </c>
      <c r="E6" s="121">
        <f>F5</f>
        <v>0</v>
      </c>
      <c r="F6" s="121"/>
      <c r="G6" s="122"/>
      <c r="H6" s="122">
        <v>4</v>
      </c>
      <c r="I6" s="122"/>
      <c r="J6" s="122"/>
      <c r="K6" s="122"/>
      <c r="L6" s="122"/>
      <c r="M6" s="122"/>
      <c r="N6" s="122"/>
      <c r="O6" s="122"/>
      <c r="P6" s="122">
        <v>41</v>
      </c>
      <c r="Q6" s="122"/>
      <c r="R6" s="122">
        <v>33</v>
      </c>
      <c r="S6" s="122">
        <v>45</v>
      </c>
      <c r="T6" s="122"/>
      <c r="U6" s="122"/>
      <c r="V6" s="123"/>
    </row>
    <row r="7" spans="1:22" hidden="1" x14ac:dyDescent="0.15">
      <c r="A7">
        <v>6</v>
      </c>
      <c r="B7" s="121">
        <f>G2</f>
        <v>2</v>
      </c>
      <c r="C7" s="121">
        <f>G3</f>
        <v>0</v>
      </c>
      <c r="D7" s="121">
        <f>G4</f>
        <v>0</v>
      </c>
      <c r="E7" s="121">
        <f>G5</f>
        <v>0</v>
      </c>
      <c r="F7" s="121">
        <f>G6</f>
        <v>0</v>
      </c>
      <c r="G7" s="121"/>
      <c r="H7" s="122">
        <v>5</v>
      </c>
      <c r="I7" s="122">
        <v>42</v>
      </c>
      <c r="J7" s="122"/>
      <c r="K7" s="122"/>
      <c r="L7" s="122"/>
      <c r="M7" s="122"/>
      <c r="N7" s="122"/>
      <c r="O7" s="122"/>
      <c r="P7" s="122"/>
      <c r="Q7" s="122"/>
      <c r="R7" s="122"/>
      <c r="S7" s="122">
        <v>46</v>
      </c>
      <c r="T7" s="122">
        <v>35</v>
      </c>
      <c r="U7" s="122"/>
      <c r="V7" s="123"/>
    </row>
    <row r="8" spans="1:22" hidden="1" x14ac:dyDescent="0.15">
      <c r="A8">
        <v>7</v>
      </c>
      <c r="B8" s="121">
        <f>H2</f>
        <v>3</v>
      </c>
      <c r="C8" s="121">
        <f>H3</f>
        <v>0</v>
      </c>
      <c r="D8" s="121">
        <f>H4</f>
        <v>0</v>
      </c>
      <c r="E8" s="121">
        <f>H5</f>
        <v>0</v>
      </c>
      <c r="F8" s="121">
        <f>H6</f>
        <v>4</v>
      </c>
      <c r="G8" s="121">
        <f>H7</f>
        <v>5</v>
      </c>
      <c r="H8" s="121"/>
      <c r="I8" s="122"/>
      <c r="J8" s="122"/>
      <c r="K8" s="122"/>
      <c r="L8" s="122"/>
      <c r="M8" s="122"/>
      <c r="N8" s="122"/>
      <c r="O8" s="122"/>
      <c r="P8" s="122"/>
      <c r="Q8" s="122"/>
      <c r="R8" s="122"/>
      <c r="S8" s="122">
        <v>21</v>
      </c>
      <c r="T8" s="122"/>
      <c r="U8" s="122"/>
      <c r="V8" s="123"/>
    </row>
    <row r="9" spans="1:22" hidden="1" x14ac:dyDescent="0.15">
      <c r="A9">
        <v>8</v>
      </c>
      <c r="B9" s="121">
        <f>I2</f>
        <v>0</v>
      </c>
      <c r="C9" s="121">
        <f>I3</f>
        <v>0</v>
      </c>
      <c r="D9" s="121">
        <f>I4</f>
        <v>6</v>
      </c>
      <c r="E9" s="121">
        <f>I5</f>
        <v>0</v>
      </c>
      <c r="F9" s="121">
        <f>I6</f>
        <v>0</v>
      </c>
      <c r="G9" s="121">
        <f>I7</f>
        <v>42</v>
      </c>
      <c r="H9" s="121">
        <f>I8</f>
        <v>0</v>
      </c>
      <c r="I9" s="121"/>
      <c r="J9" s="122"/>
      <c r="K9" s="122">
        <v>9</v>
      </c>
      <c r="L9" s="122"/>
      <c r="M9" s="122"/>
      <c r="N9" s="122"/>
      <c r="O9" s="122"/>
      <c r="P9" s="122"/>
      <c r="Q9" s="122"/>
      <c r="R9" s="122"/>
      <c r="S9" s="122">
        <v>37</v>
      </c>
      <c r="T9" s="122">
        <v>47</v>
      </c>
      <c r="U9" s="122"/>
      <c r="V9" s="123"/>
    </row>
    <row r="10" spans="1:22" hidden="1" x14ac:dyDescent="0.15">
      <c r="A10">
        <v>9</v>
      </c>
      <c r="B10" s="121">
        <f>J2</f>
        <v>0</v>
      </c>
      <c r="C10" s="121">
        <f>J3</f>
        <v>0</v>
      </c>
      <c r="D10" s="121">
        <f>J4</f>
        <v>7</v>
      </c>
      <c r="E10" s="121">
        <f>J5</f>
        <v>0</v>
      </c>
      <c r="F10" s="121">
        <f>J6</f>
        <v>0</v>
      </c>
      <c r="G10" s="121">
        <f>J7</f>
        <v>0</v>
      </c>
      <c r="H10" s="121">
        <f>J8</f>
        <v>0</v>
      </c>
      <c r="I10" s="121">
        <f>J9</f>
        <v>0</v>
      </c>
      <c r="J10" s="121"/>
      <c r="K10" s="122">
        <v>10</v>
      </c>
      <c r="L10" s="122">
        <v>43</v>
      </c>
      <c r="M10" s="122"/>
      <c r="N10" s="122"/>
      <c r="O10" s="122"/>
      <c r="P10" s="122"/>
      <c r="Q10" s="122"/>
      <c r="R10" s="122"/>
      <c r="S10" s="122"/>
      <c r="T10" s="122">
        <v>48</v>
      </c>
      <c r="U10" s="122">
        <v>39</v>
      </c>
      <c r="V10" s="123"/>
    </row>
    <row r="11" spans="1:22" hidden="1" x14ac:dyDescent="0.15">
      <c r="A11">
        <v>10</v>
      </c>
      <c r="B11" s="121">
        <f>K2</f>
        <v>0</v>
      </c>
      <c r="C11" s="121">
        <f>K3</f>
        <v>0</v>
      </c>
      <c r="D11" s="121">
        <f>K4</f>
        <v>8</v>
      </c>
      <c r="E11" s="121">
        <f>K5</f>
        <v>0</v>
      </c>
      <c r="F11" s="121">
        <f>K6</f>
        <v>0</v>
      </c>
      <c r="G11" s="121">
        <f>K7</f>
        <v>0</v>
      </c>
      <c r="H11" s="121">
        <f>K8</f>
        <v>0</v>
      </c>
      <c r="I11" s="121">
        <f>K9</f>
        <v>9</v>
      </c>
      <c r="J11" s="121">
        <f>K10</f>
        <v>10</v>
      </c>
      <c r="K11" s="121"/>
      <c r="L11" s="122"/>
      <c r="M11" s="122"/>
      <c r="N11" s="122"/>
      <c r="O11" s="122"/>
      <c r="P11" s="122"/>
      <c r="Q11" s="122"/>
      <c r="R11" s="122"/>
      <c r="S11" s="122"/>
      <c r="T11" s="122">
        <v>22</v>
      </c>
      <c r="U11" s="122"/>
      <c r="V11" s="123"/>
    </row>
    <row r="12" spans="1:22" hidden="1" x14ac:dyDescent="0.15">
      <c r="A12">
        <v>11</v>
      </c>
      <c r="B12" s="121">
        <f>L2</f>
        <v>0</v>
      </c>
      <c r="C12" s="121">
        <f>L3</f>
        <v>11</v>
      </c>
      <c r="D12" s="121">
        <f>L4</f>
        <v>0</v>
      </c>
      <c r="E12" s="121">
        <f>L5</f>
        <v>0</v>
      </c>
      <c r="F12" s="121">
        <f>L6</f>
        <v>0</v>
      </c>
      <c r="G12" s="121">
        <f>L7</f>
        <v>0</v>
      </c>
      <c r="H12" s="121">
        <f>L8</f>
        <v>0</v>
      </c>
      <c r="I12" s="121">
        <f>L9</f>
        <v>0</v>
      </c>
      <c r="J12" s="121">
        <f>L10</f>
        <v>43</v>
      </c>
      <c r="K12" s="121">
        <f>L11</f>
        <v>0</v>
      </c>
      <c r="L12" s="121"/>
      <c r="M12" s="122"/>
      <c r="N12" s="122">
        <v>14</v>
      </c>
      <c r="O12" s="122"/>
      <c r="P12" s="122"/>
      <c r="Q12" s="122"/>
      <c r="R12" s="122"/>
      <c r="S12" s="122"/>
      <c r="T12" s="122">
        <v>36</v>
      </c>
      <c r="U12" s="122">
        <v>49</v>
      </c>
      <c r="V12" s="123"/>
    </row>
    <row r="13" spans="1:22" hidden="1" x14ac:dyDescent="0.15">
      <c r="A13">
        <v>12</v>
      </c>
      <c r="B13" s="121">
        <f>M2</f>
        <v>0</v>
      </c>
      <c r="C13" s="121">
        <f>M3</f>
        <v>12</v>
      </c>
      <c r="D13" s="121">
        <f>M4</f>
        <v>0</v>
      </c>
      <c r="E13" s="121">
        <f>M5</f>
        <v>0</v>
      </c>
      <c r="F13" s="121">
        <f>M6</f>
        <v>0</v>
      </c>
      <c r="G13" s="121">
        <f>M7</f>
        <v>0</v>
      </c>
      <c r="H13" s="121">
        <f>M8</f>
        <v>0</v>
      </c>
      <c r="I13" s="121">
        <f>M9</f>
        <v>0</v>
      </c>
      <c r="J13" s="121">
        <f>M10</f>
        <v>0</v>
      </c>
      <c r="K13" s="121">
        <f>M11</f>
        <v>0</v>
      </c>
      <c r="L13" s="121">
        <f>M12</f>
        <v>0</v>
      </c>
      <c r="M13" s="121"/>
      <c r="N13" s="122">
        <v>15</v>
      </c>
      <c r="O13" s="122">
        <v>44</v>
      </c>
      <c r="P13" s="122"/>
      <c r="Q13" s="122"/>
      <c r="R13" s="122">
        <v>34</v>
      </c>
      <c r="S13" s="122"/>
      <c r="T13" s="122"/>
      <c r="U13" s="122">
        <v>50</v>
      </c>
      <c r="V13" s="123"/>
    </row>
    <row r="14" spans="1:22" hidden="1" x14ac:dyDescent="0.15">
      <c r="A14">
        <v>13</v>
      </c>
      <c r="B14" s="121">
        <f>N2</f>
        <v>0</v>
      </c>
      <c r="C14" s="121">
        <f>N3</f>
        <v>13</v>
      </c>
      <c r="D14" s="121">
        <f>N4</f>
        <v>0</v>
      </c>
      <c r="E14" s="121">
        <f>N5</f>
        <v>0</v>
      </c>
      <c r="F14" s="121">
        <f>N6</f>
        <v>0</v>
      </c>
      <c r="G14" s="121">
        <f>N7</f>
        <v>0</v>
      </c>
      <c r="H14" s="121">
        <f>N8</f>
        <v>0</v>
      </c>
      <c r="I14" s="121">
        <f>N9</f>
        <v>0</v>
      </c>
      <c r="J14" s="121">
        <f>N10</f>
        <v>0</v>
      </c>
      <c r="K14" s="121">
        <f>N11</f>
        <v>0</v>
      </c>
      <c r="L14" s="121">
        <f>N12</f>
        <v>14</v>
      </c>
      <c r="M14" s="121">
        <f>N13</f>
        <v>15</v>
      </c>
      <c r="N14" s="121"/>
      <c r="O14" s="122"/>
      <c r="P14" s="122"/>
      <c r="Q14" s="122"/>
      <c r="R14" s="122"/>
      <c r="S14" s="122"/>
      <c r="T14" s="122"/>
      <c r="U14" s="122">
        <v>23</v>
      </c>
      <c r="V14" s="123"/>
    </row>
    <row r="15" spans="1:22" hidden="1" x14ac:dyDescent="0.15">
      <c r="A15">
        <v>14</v>
      </c>
      <c r="B15" s="121">
        <f>O2</f>
        <v>0</v>
      </c>
      <c r="C15" s="121">
        <f>O3</f>
        <v>0</v>
      </c>
      <c r="D15" s="121">
        <f>O4</f>
        <v>0</v>
      </c>
      <c r="E15" s="121">
        <f>O5</f>
        <v>16</v>
      </c>
      <c r="F15" s="121">
        <f>O6</f>
        <v>0</v>
      </c>
      <c r="G15" s="121">
        <f>O7</f>
        <v>0</v>
      </c>
      <c r="H15" s="121">
        <f>O8</f>
        <v>0</v>
      </c>
      <c r="I15" s="121">
        <f>O9</f>
        <v>0</v>
      </c>
      <c r="J15" s="121">
        <f>O10</f>
        <v>0</v>
      </c>
      <c r="K15" s="121">
        <f>O11</f>
        <v>0</v>
      </c>
      <c r="L15" s="121">
        <f>O12</f>
        <v>0</v>
      </c>
      <c r="M15" s="121">
        <f>O13</f>
        <v>44</v>
      </c>
      <c r="N15" s="121">
        <f>O14</f>
        <v>0</v>
      </c>
      <c r="O15" s="121"/>
      <c r="P15" s="122"/>
      <c r="Q15" s="122">
        <v>19</v>
      </c>
      <c r="R15" s="122">
        <v>51</v>
      </c>
      <c r="S15" s="122"/>
      <c r="T15" s="122"/>
      <c r="U15" s="122">
        <v>40</v>
      </c>
      <c r="V15" s="123"/>
    </row>
    <row r="16" spans="1:22" hidden="1" x14ac:dyDescent="0.15">
      <c r="A16">
        <v>15</v>
      </c>
      <c r="B16" s="121">
        <f>P2</f>
        <v>0</v>
      </c>
      <c r="C16" s="121">
        <f>P3</f>
        <v>0</v>
      </c>
      <c r="D16" s="121">
        <f>P4</f>
        <v>0</v>
      </c>
      <c r="E16" s="121">
        <f>P5</f>
        <v>17</v>
      </c>
      <c r="F16" s="121">
        <f>P6</f>
        <v>41</v>
      </c>
      <c r="G16" s="121">
        <f>P7</f>
        <v>0</v>
      </c>
      <c r="H16" s="121">
        <f>P8</f>
        <v>0</v>
      </c>
      <c r="I16" s="121">
        <f>P9</f>
        <v>0</v>
      </c>
      <c r="J16" s="121">
        <f>P10</f>
        <v>0</v>
      </c>
      <c r="K16" s="121">
        <f>P11</f>
        <v>0</v>
      </c>
      <c r="L16" s="121">
        <f>P12</f>
        <v>0</v>
      </c>
      <c r="M16" s="121">
        <f>P13</f>
        <v>0</v>
      </c>
      <c r="N16" s="121">
        <f>P14</f>
        <v>0</v>
      </c>
      <c r="O16" s="121">
        <f>P15</f>
        <v>0</v>
      </c>
      <c r="P16" s="121"/>
      <c r="Q16" s="122">
        <v>20</v>
      </c>
      <c r="R16" s="122">
        <v>52</v>
      </c>
      <c r="S16" s="122">
        <v>38</v>
      </c>
      <c r="T16" s="122"/>
      <c r="U16" s="122"/>
      <c r="V16" s="123"/>
    </row>
    <row r="17" spans="1:31" hidden="1" x14ac:dyDescent="0.15">
      <c r="A17">
        <v>16</v>
      </c>
      <c r="B17" s="121">
        <f>Q2</f>
        <v>0</v>
      </c>
      <c r="C17" s="121">
        <f>Q3</f>
        <v>0</v>
      </c>
      <c r="D17" s="121">
        <f>Q4</f>
        <v>0</v>
      </c>
      <c r="E17" s="121">
        <f>Q5</f>
        <v>18</v>
      </c>
      <c r="F17" s="121">
        <f>Q6</f>
        <v>0</v>
      </c>
      <c r="G17" s="121">
        <f>Q7</f>
        <v>0</v>
      </c>
      <c r="H17" s="121">
        <f>Q8</f>
        <v>0</v>
      </c>
      <c r="I17" s="121">
        <f>Q9</f>
        <v>0</v>
      </c>
      <c r="J17" s="121">
        <f>Q10</f>
        <v>0</v>
      </c>
      <c r="K17" s="121">
        <f>Q11</f>
        <v>0</v>
      </c>
      <c r="L17" s="121">
        <f>Q12</f>
        <v>0</v>
      </c>
      <c r="M17" s="121">
        <f>Q13</f>
        <v>0</v>
      </c>
      <c r="N17" s="121">
        <f>Q14</f>
        <v>0</v>
      </c>
      <c r="O17" s="121">
        <f>Q15</f>
        <v>19</v>
      </c>
      <c r="P17" s="121">
        <f>Q16</f>
        <v>20</v>
      </c>
      <c r="Q17" s="121"/>
      <c r="R17" s="122">
        <v>24</v>
      </c>
      <c r="S17" s="122"/>
      <c r="T17" s="122"/>
      <c r="U17" s="122"/>
      <c r="V17" s="123"/>
    </row>
    <row r="18" spans="1:31" hidden="1" x14ac:dyDescent="0.15">
      <c r="A18">
        <v>17</v>
      </c>
      <c r="B18" s="121">
        <f>R2</f>
        <v>0</v>
      </c>
      <c r="C18" s="121">
        <f>R3</f>
        <v>0</v>
      </c>
      <c r="D18" s="121">
        <f>R4</f>
        <v>0</v>
      </c>
      <c r="E18" s="121">
        <f>R5</f>
        <v>0</v>
      </c>
      <c r="F18" s="121">
        <f>R6</f>
        <v>33</v>
      </c>
      <c r="G18" s="121">
        <f>R7</f>
        <v>0</v>
      </c>
      <c r="H18" s="121">
        <f>R8</f>
        <v>0</v>
      </c>
      <c r="I18" s="121">
        <f>R9</f>
        <v>0</v>
      </c>
      <c r="J18" s="121">
        <f>R10</f>
        <v>0</v>
      </c>
      <c r="K18" s="121">
        <f>R11</f>
        <v>0</v>
      </c>
      <c r="L18" s="121">
        <f>R12</f>
        <v>0</v>
      </c>
      <c r="M18" s="121">
        <f>R13</f>
        <v>34</v>
      </c>
      <c r="N18" s="121">
        <f>R14</f>
        <v>0</v>
      </c>
      <c r="O18" s="121">
        <f>R15</f>
        <v>51</v>
      </c>
      <c r="P18" s="121">
        <f>R16</f>
        <v>52</v>
      </c>
      <c r="Q18" s="121">
        <f>R17</f>
        <v>24</v>
      </c>
      <c r="R18" s="121"/>
      <c r="S18" s="122">
        <v>25</v>
      </c>
      <c r="T18" s="122"/>
      <c r="U18" s="122">
        <v>28</v>
      </c>
      <c r="V18" s="123">
        <v>29</v>
      </c>
    </row>
    <row r="19" spans="1:31" hidden="1" x14ac:dyDescent="0.15">
      <c r="A19">
        <v>18</v>
      </c>
      <c r="B19" s="121">
        <f>S2</f>
        <v>0</v>
      </c>
      <c r="C19" s="121">
        <f>S3</f>
        <v>0</v>
      </c>
      <c r="D19" s="121">
        <f>S4</f>
        <v>0</v>
      </c>
      <c r="E19" s="121">
        <f>S5</f>
        <v>0</v>
      </c>
      <c r="F19" s="121">
        <f>S6</f>
        <v>45</v>
      </c>
      <c r="G19" s="121">
        <f>S7</f>
        <v>46</v>
      </c>
      <c r="H19" s="121">
        <f>S8</f>
        <v>21</v>
      </c>
      <c r="I19" s="121">
        <f>S9</f>
        <v>37</v>
      </c>
      <c r="J19" s="121">
        <f>S10</f>
        <v>0</v>
      </c>
      <c r="K19" s="121">
        <f>S11</f>
        <v>0</v>
      </c>
      <c r="L19" s="121">
        <f>S12</f>
        <v>0</v>
      </c>
      <c r="M19" s="121">
        <f>S13</f>
        <v>0</v>
      </c>
      <c r="N19" s="121">
        <f>S14</f>
        <v>0</v>
      </c>
      <c r="O19" s="121">
        <f>S15</f>
        <v>0</v>
      </c>
      <c r="P19" s="121">
        <f>S16</f>
        <v>38</v>
      </c>
      <c r="Q19" s="121">
        <f>S17</f>
        <v>0</v>
      </c>
      <c r="R19" s="121">
        <f>S18</f>
        <v>25</v>
      </c>
      <c r="S19" s="121"/>
      <c r="T19" s="122">
        <v>26</v>
      </c>
      <c r="U19" s="122"/>
      <c r="V19" s="123">
        <v>30</v>
      </c>
    </row>
    <row r="20" spans="1:31" hidden="1" x14ac:dyDescent="0.15">
      <c r="A20">
        <v>19</v>
      </c>
      <c r="B20" s="121">
        <f>T2</f>
        <v>0</v>
      </c>
      <c r="C20" s="121">
        <f>T3</f>
        <v>0</v>
      </c>
      <c r="D20" s="121">
        <f>T4</f>
        <v>0</v>
      </c>
      <c r="E20" s="121">
        <f>T5</f>
        <v>0</v>
      </c>
      <c r="F20" s="121">
        <f>T6</f>
        <v>0</v>
      </c>
      <c r="G20" s="121">
        <f>T7</f>
        <v>35</v>
      </c>
      <c r="H20" s="121">
        <f>T8</f>
        <v>0</v>
      </c>
      <c r="I20" s="121">
        <f>T9</f>
        <v>47</v>
      </c>
      <c r="J20" s="121">
        <f>T10</f>
        <v>48</v>
      </c>
      <c r="K20" s="121">
        <f>T11</f>
        <v>22</v>
      </c>
      <c r="L20" s="121">
        <f>T12</f>
        <v>36</v>
      </c>
      <c r="M20" s="121">
        <f>T13</f>
        <v>0</v>
      </c>
      <c r="N20" s="121">
        <f>T14</f>
        <v>0</v>
      </c>
      <c r="O20" s="121">
        <f>T15</f>
        <v>0</v>
      </c>
      <c r="P20" s="121">
        <f>T16</f>
        <v>0</v>
      </c>
      <c r="Q20" s="121">
        <f>T17</f>
        <v>0</v>
      </c>
      <c r="R20" s="121">
        <f>T18</f>
        <v>0</v>
      </c>
      <c r="S20" s="121">
        <f>T19</f>
        <v>26</v>
      </c>
      <c r="T20" s="121"/>
      <c r="U20" s="122">
        <v>27</v>
      </c>
      <c r="V20" s="123">
        <v>31</v>
      </c>
    </row>
    <row r="21" spans="1:31" hidden="1" x14ac:dyDescent="0.15">
      <c r="A21">
        <v>20</v>
      </c>
      <c r="B21" s="121">
        <f>U2</f>
        <v>0</v>
      </c>
      <c r="C21" s="121">
        <f>U3</f>
        <v>0</v>
      </c>
      <c r="D21" s="121">
        <f>U4</f>
        <v>0</v>
      </c>
      <c r="E21" s="121">
        <f>U5</f>
        <v>0</v>
      </c>
      <c r="F21" s="121">
        <f>U6</f>
        <v>0</v>
      </c>
      <c r="G21" s="121">
        <f>U7</f>
        <v>0</v>
      </c>
      <c r="H21" s="121">
        <f>U8</f>
        <v>0</v>
      </c>
      <c r="I21" s="121">
        <f>U9</f>
        <v>0</v>
      </c>
      <c r="J21" s="121">
        <f>U10</f>
        <v>39</v>
      </c>
      <c r="K21" s="121">
        <f>U11</f>
        <v>0</v>
      </c>
      <c r="L21" s="121">
        <f>U12</f>
        <v>49</v>
      </c>
      <c r="M21" s="121">
        <f>U13</f>
        <v>50</v>
      </c>
      <c r="N21" s="121">
        <f>U14</f>
        <v>23</v>
      </c>
      <c r="O21" s="121">
        <f>U15</f>
        <v>40</v>
      </c>
      <c r="P21" s="121">
        <f>U16</f>
        <v>0</v>
      </c>
      <c r="Q21" s="121">
        <f>U17</f>
        <v>0</v>
      </c>
      <c r="R21" s="121">
        <f>U18</f>
        <v>28</v>
      </c>
      <c r="S21" s="121">
        <f>U19</f>
        <v>0</v>
      </c>
      <c r="T21" s="121">
        <f>U20</f>
        <v>27</v>
      </c>
      <c r="U21" s="121"/>
      <c r="V21" s="123">
        <v>32</v>
      </c>
    </row>
    <row r="22" spans="1:31" hidden="1" x14ac:dyDescent="0.15">
      <c r="A22">
        <v>21</v>
      </c>
      <c r="B22" s="121">
        <f>V2</f>
        <v>0</v>
      </c>
      <c r="C22" s="121">
        <f>V3</f>
        <v>0</v>
      </c>
      <c r="D22" s="121">
        <f>V4</f>
        <v>0</v>
      </c>
      <c r="E22" s="121">
        <f>V5</f>
        <v>0</v>
      </c>
      <c r="F22" s="121">
        <f>V6</f>
        <v>0</v>
      </c>
      <c r="G22" s="121">
        <f>V7</f>
        <v>0</v>
      </c>
      <c r="H22" s="121">
        <f>V8</f>
        <v>0</v>
      </c>
      <c r="I22" s="121">
        <f>V9</f>
        <v>0</v>
      </c>
      <c r="J22" s="121">
        <f>V10</f>
        <v>0</v>
      </c>
      <c r="K22" s="121">
        <f>V11</f>
        <v>0</v>
      </c>
      <c r="L22" s="121">
        <f>V12</f>
        <v>0</v>
      </c>
      <c r="M22" s="121">
        <f>V13</f>
        <v>0</v>
      </c>
      <c r="N22" s="121">
        <f>V14</f>
        <v>0</v>
      </c>
      <c r="O22" s="121">
        <f>V15</f>
        <v>0</v>
      </c>
      <c r="P22" s="121">
        <f>V16</f>
        <v>0</v>
      </c>
      <c r="Q22" s="121">
        <f>V17</f>
        <v>0</v>
      </c>
      <c r="R22" s="121">
        <f>V18</f>
        <v>29</v>
      </c>
      <c r="S22" s="121">
        <f>V19</f>
        <v>30</v>
      </c>
      <c r="T22" s="121">
        <f>V20</f>
        <v>31</v>
      </c>
      <c r="U22" s="121">
        <f>V21</f>
        <v>32</v>
      </c>
      <c r="V22" s="121"/>
    </row>
    <row r="23" spans="1:31" x14ac:dyDescent="0.15">
      <c r="G23" s="124" t="s">
        <v>464</v>
      </c>
    </row>
    <row r="24" spans="1:31" x14ac:dyDescent="0.15">
      <c r="A24" t="s">
        <v>465</v>
      </c>
      <c r="B24" t="s">
        <v>466</v>
      </c>
      <c r="C24" t="s">
        <v>467</v>
      </c>
      <c r="D24" t="s">
        <v>1014</v>
      </c>
      <c r="E24" t="s">
        <v>60</v>
      </c>
      <c r="F24" t="s">
        <v>468</v>
      </c>
      <c r="G24" s="94" t="s">
        <v>1015</v>
      </c>
      <c r="H24" s="125" t="s">
        <v>469</v>
      </c>
      <c r="I24" t="s">
        <v>470</v>
      </c>
      <c r="J24" t="s">
        <v>471</v>
      </c>
      <c r="K24" t="s">
        <v>472</v>
      </c>
      <c r="L24" t="s">
        <v>473</v>
      </c>
      <c r="M24" t="s">
        <v>474</v>
      </c>
      <c r="N24" t="s">
        <v>475</v>
      </c>
      <c r="O24" t="s">
        <v>476</v>
      </c>
      <c r="P24" t="s">
        <v>477</v>
      </c>
      <c r="Q24" t="s">
        <v>478</v>
      </c>
      <c r="R24" t="s">
        <v>479</v>
      </c>
      <c r="S24" t="s">
        <v>480</v>
      </c>
      <c r="T24" t="s">
        <v>481</v>
      </c>
      <c r="U24" t="s">
        <v>482</v>
      </c>
      <c r="V24" t="s">
        <v>483</v>
      </c>
      <c r="W24" t="s">
        <v>484</v>
      </c>
      <c r="Y24" s="2" t="s">
        <v>485</v>
      </c>
      <c r="Z24" s="2" t="s">
        <v>486</v>
      </c>
      <c r="AA24" s="2" t="s">
        <v>487</v>
      </c>
      <c r="AB24" s="2" t="s">
        <v>488</v>
      </c>
      <c r="AC24" s="2" t="s">
        <v>489</v>
      </c>
      <c r="AD24" s="2" t="s">
        <v>490</v>
      </c>
      <c r="AE24" s="2" t="s">
        <v>491</v>
      </c>
    </row>
    <row r="25" spans="1:31" x14ac:dyDescent="0.15">
      <c r="A25">
        <v>1</v>
      </c>
      <c r="B25">
        <v>1</v>
      </c>
      <c r="C25">
        <v>18</v>
      </c>
      <c r="D25">
        <v>11</v>
      </c>
      <c r="E25">
        <v>20</v>
      </c>
      <c r="F25">
        <v>1</v>
      </c>
      <c r="G25" s="94">
        <v>4</v>
      </c>
      <c r="H25" s="127">
        <f>INDEX($B$2:$V$22,$B25,C25)</f>
        <v>0</v>
      </c>
      <c r="I25" s="127">
        <f t="shared" ref="I25:K40" si="0">INDEX($B$2:$V$22,$B25,D25)</f>
        <v>0</v>
      </c>
      <c r="J25" s="127">
        <f t="shared" si="0"/>
        <v>0</v>
      </c>
      <c r="K25" s="127">
        <f t="shared" si="0"/>
        <v>0</v>
      </c>
      <c r="L25" s="127">
        <f>INDEX($B$2:$V$22,$B25,$G$25)</f>
        <v>0</v>
      </c>
      <c r="M25" s="127">
        <f>INDEX($B$2:$V$22,$C25,D25)</f>
        <v>0</v>
      </c>
      <c r="N25" s="127">
        <f t="shared" ref="N25:O40" si="1">INDEX($B$2:$V$22,$C25,E25)</f>
        <v>0</v>
      </c>
      <c r="O25" s="127">
        <f t="shared" si="1"/>
        <v>0</v>
      </c>
      <c r="P25" s="127">
        <f>INDEX($B$2:$V$22,$C25,$G$25)</f>
        <v>0</v>
      </c>
      <c r="Q25" s="127">
        <f>INDEX($B$2:$V$22,$D25,E25)</f>
        <v>49</v>
      </c>
      <c r="R25" s="127">
        <f t="shared" ref="R25:R88" si="2">INDEX($B$2:$V$22,$D25,F25)</f>
        <v>0</v>
      </c>
      <c r="S25" s="127">
        <f>INDEX($B$2:$V$22,$D25,$G$25)</f>
        <v>0</v>
      </c>
      <c r="T25" s="127">
        <f>INDEX($B$2:$V$22,$E25,F25)</f>
        <v>0</v>
      </c>
      <c r="U25" s="127">
        <f>INDEX($B$2:$V$22,$E25,$G$25)</f>
        <v>0</v>
      </c>
      <c r="V25" s="127">
        <f>INDEX($B$2:$V$22,$F25,$G$25)</f>
        <v>0</v>
      </c>
      <c r="W25" s="127">
        <f>SUM(H25:V25)+$G$27</f>
        <v>50</v>
      </c>
      <c r="Y25" s="2">
        <v>1</v>
      </c>
      <c r="Z25" s="2">
        <v>7</v>
      </c>
      <c r="AA25" s="2">
        <v>2</v>
      </c>
      <c r="AB25" s="2">
        <v>13</v>
      </c>
      <c r="AC25" s="2">
        <v>20</v>
      </c>
      <c r="AD25" s="2">
        <v>18</v>
      </c>
      <c r="AE25" s="2">
        <v>21</v>
      </c>
    </row>
    <row r="26" spans="1:31" x14ac:dyDescent="0.15">
      <c r="A26">
        <v>2</v>
      </c>
      <c r="B26">
        <v>2</v>
      </c>
      <c r="C26">
        <v>17</v>
      </c>
      <c r="D26">
        <v>12</v>
      </c>
      <c r="E26">
        <v>19</v>
      </c>
      <c r="F26">
        <v>14</v>
      </c>
      <c r="G26" s="126" t="s">
        <v>23</v>
      </c>
      <c r="H26" s="127">
        <f t="shared" ref="H26:K89" si="3">INDEX($B$2:$V$22,$B26,C26)</f>
        <v>0</v>
      </c>
      <c r="I26" s="127">
        <f t="shared" si="0"/>
        <v>12</v>
      </c>
      <c r="J26" s="127">
        <f t="shared" si="0"/>
        <v>0</v>
      </c>
      <c r="K26" s="127">
        <f t="shared" si="0"/>
        <v>0</v>
      </c>
      <c r="L26" s="127">
        <f t="shared" ref="L26:L89" si="4">INDEX($B$2:$V$22,$B26,$G$25)</f>
        <v>0</v>
      </c>
      <c r="M26" s="127">
        <f t="shared" ref="M26:O89" si="5">INDEX($B$2:$V$22,$C26,D26)</f>
        <v>34</v>
      </c>
      <c r="N26" s="127">
        <f t="shared" si="1"/>
        <v>0</v>
      </c>
      <c r="O26" s="127">
        <f t="shared" si="1"/>
        <v>51</v>
      </c>
      <c r="P26" s="127">
        <f t="shared" ref="P26:P89" si="6">INDEX($B$2:$V$22,$C26,$G$25)</f>
        <v>0</v>
      </c>
      <c r="Q26" s="127">
        <f t="shared" ref="Q26:R89" si="7">INDEX($B$2:$V$22,$D26,E26)</f>
        <v>0</v>
      </c>
      <c r="R26" s="127">
        <f t="shared" si="2"/>
        <v>44</v>
      </c>
      <c r="S26" s="127">
        <f t="shared" ref="S26:S89" si="8">INDEX($B$2:$V$22,$D26,$G$25)</f>
        <v>0</v>
      </c>
      <c r="T26" s="127">
        <f t="shared" ref="T26:T89" si="9">INDEX($B$2:$V$22,$E26,F26)</f>
        <v>0</v>
      </c>
      <c r="U26" s="127">
        <f t="shared" ref="U26:U89" si="10">INDEX($B$2:$V$22,$E26,$G$25)</f>
        <v>0</v>
      </c>
      <c r="V26" s="127">
        <f t="shared" ref="V26:V89" si="11">INDEX($B$2:$V$22,$F26,$G$25)</f>
        <v>16</v>
      </c>
      <c r="W26" s="127">
        <f t="shared" ref="W26:W89" si="12">SUM(H26:V26)+$G$27</f>
        <v>158</v>
      </c>
    </row>
    <row r="27" spans="1:31" x14ac:dyDescent="0.15">
      <c r="A27" s="89">
        <v>3</v>
      </c>
      <c r="B27" s="89">
        <v>3</v>
      </c>
      <c r="C27" s="89">
        <v>16</v>
      </c>
      <c r="D27" s="89">
        <v>13</v>
      </c>
      <c r="E27" s="89">
        <v>18</v>
      </c>
      <c r="F27" s="89">
        <v>7</v>
      </c>
      <c r="G27" s="126">
        <f>Dali!C32</f>
        <v>1</v>
      </c>
      <c r="H27" s="143">
        <f t="shared" si="3"/>
        <v>0</v>
      </c>
      <c r="I27" s="143">
        <f t="shared" si="0"/>
        <v>0</v>
      </c>
      <c r="J27" s="143">
        <f t="shared" si="0"/>
        <v>0</v>
      </c>
      <c r="K27" s="143">
        <f t="shared" si="0"/>
        <v>0</v>
      </c>
      <c r="L27" s="143">
        <f t="shared" si="4"/>
        <v>0</v>
      </c>
      <c r="M27" s="143">
        <f t="shared" si="5"/>
        <v>0</v>
      </c>
      <c r="N27" s="143">
        <f t="shared" si="1"/>
        <v>0</v>
      </c>
      <c r="O27" s="143">
        <f t="shared" si="1"/>
        <v>0</v>
      </c>
      <c r="P27" s="143">
        <f t="shared" si="6"/>
        <v>18</v>
      </c>
      <c r="Q27" s="143">
        <f t="shared" si="7"/>
        <v>0</v>
      </c>
      <c r="R27" s="143">
        <f t="shared" si="2"/>
        <v>0</v>
      </c>
      <c r="S27" s="143">
        <f t="shared" si="8"/>
        <v>0</v>
      </c>
      <c r="T27" s="143">
        <f t="shared" si="9"/>
        <v>21</v>
      </c>
      <c r="U27" s="143">
        <f t="shared" si="10"/>
        <v>0</v>
      </c>
      <c r="V27" s="143">
        <f t="shared" si="11"/>
        <v>0</v>
      </c>
      <c r="W27" s="143">
        <f t="shared" si="12"/>
        <v>40</v>
      </c>
    </row>
    <row r="28" spans="1:31" hidden="1" x14ac:dyDescent="0.15">
      <c r="A28">
        <v>4</v>
      </c>
      <c r="B28">
        <v>4</v>
      </c>
      <c r="C28">
        <v>15</v>
      </c>
      <c r="D28">
        <v>14</v>
      </c>
      <c r="E28">
        <v>17</v>
      </c>
      <c r="F28">
        <v>20</v>
      </c>
      <c r="H28" s="127">
        <f t="shared" si="3"/>
        <v>17</v>
      </c>
      <c r="I28" s="127">
        <f t="shared" si="0"/>
        <v>16</v>
      </c>
      <c r="J28" s="127">
        <f t="shared" si="0"/>
        <v>0</v>
      </c>
      <c r="K28" s="127">
        <f t="shared" si="0"/>
        <v>0</v>
      </c>
      <c r="L28" s="127">
        <f t="shared" si="4"/>
        <v>0</v>
      </c>
      <c r="M28" s="127">
        <f t="shared" si="5"/>
        <v>0</v>
      </c>
      <c r="N28" s="127">
        <f t="shared" si="1"/>
        <v>52</v>
      </c>
      <c r="O28" s="127">
        <f t="shared" si="1"/>
        <v>0</v>
      </c>
      <c r="P28" s="127">
        <f t="shared" si="6"/>
        <v>17</v>
      </c>
      <c r="Q28" s="127">
        <f t="shared" si="7"/>
        <v>51</v>
      </c>
      <c r="R28" s="127">
        <f t="shared" si="2"/>
        <v>40</v>
      </c>
      <c r="S28" s="127">
        <f t="shared" si="8"/>
        <v>16</v>
      </c>
      <c r="T28" s="127">
        <f t="shared" si="9"/>
        <v>28</v>
      </c>
      <c r="U28" s="127">
        <f t="shared" si="10"/>
        <v>0</v>
      </c>
      <c r="V28" s="127">
        <f t="shared" si="11"/>
        <v>0</v>
      </c>
      <c r="W28" s="127">
        <f t="shared" si="12"/>
        <v>238</v>
      </c>
    </row>
    <row r="29" spans="1:31" hidden="1" x14ac:dyDescent="0.15">
      <c r="A29">
        <v>5</v>
      </c>
      <c r="B29">
        <v>5</v>
      </c>
      <c r="C29">
        <v>14</v>
      </c>
      <c r="D29">
        <v>15</v>
      </c>
      <c r="E29">
        <v>16</v>
      </c>
      <c r="F29">
        <v>13</v>
      </c>
      <c r="H29" s="127">
        <f t="shared" si="3"/>
        <v>0</v>
      </c>
      <c r="I29" s="127">
        <f t="shared" si="0"/>
        <v>41</v>
      </c>
      <c r="J29" s="127">
        <f t="shared" si="0"/>
        <v>0</v>
      </c>
      <c r="K29" s="127">
        <f t="shared" si="0"/>
        <v>0</v>
      </c>
      <c r="L29" s="127">
        <f t="shared" si="4"/>
        <v>0</v>
      </c>
      <c r="M29" s="127">
        <f t="shared" si="5"/>
        <v>0</v>
      </c>
      <c r="N29" s="127">
        <f t="shared" si="1"/>
        <v>19</v>
      </c>
      <c r="O29" s="127">
        <f t="shared" si="1"/>
        <v>0</v>
      </c>
      <c r="P29" s="127">
        <f t="shared" si="6"/>
        <v>16</v>
      </c>
      <c r="Q29" s="127">
        <f t="shared" si="7"/>
        <v>20</v>
      </c>
      <c r="R29" s="127">
        <f t="shared" si="2"/>
        <v>0</v>
      </c>
      <c r="S29" s="127">
        <f t="shared" si="8"/>
        <v>17</v>
      </c>
      <c r="T29" s="127">
        <f t="shared" si="9"/>
        <v>0</v>
      </c>
      <c r="U29" s="127">
        <f t="shared" si="10"/>
        <v>18</v>
      </c>
      <c r="V29" s="127">
        <f t="shared" si="11"/>
        <v>0</v>
      </c>
      <c r="W29" s="127">
        <f t="shared" si="12"/>
        <v>132</v>
      </c>
    </row>
    <row r="30" spans="1:31" hidden="1" x14ac:dyDescent="0.15">
      <c r="A30">
        <v>6</v>
      </c>
      <c r="B30">
        <v>6</v>
      </c>
      <c r="C30">
        <v>13</v>
      </c>
      <c r="D30">
        <v>16</v>
      </c>
      <c r="E30">
        <v>15</v>
      </c>
      <c r="F30">
        <v>6</v>
      </c>
      <c r="H30" s="127">
        <f t="shared" si="3"/>
        <v>0</v>
      </c>
      <c r="I30" s="127">
        <f t="shared" si="0"/>
        <v>0</v>
      </c>
      <c r="J30" s="127">
        <f t="shared" si="0"/>
        <v>0</v>
      </c>
      <c r="K30" s="127">
        <f t="shared" si="0"/>
        <v>0</v>
      </c>
      <c r="L30" s="127">
        <f t="shared" si="4"/>
        <v>0</v>
      </c>
      <c r="M30" s="127">
        <f t="shared" si="5"/>
        <v>0</v>
      </c>
      <c r="N30" s="127">
        <f t="shared" si="1"/>
        <v>0</v>
      </c>
      <c r="O30" s="127">
        <f t="shared" si="1"/>
        <v>0</v>
      </c>
      <c r="P30" s="127">
        <f t="shared" si="6"/>
        <v>0</v>
      </c>
      <c r="Q30" s="127">
        <f t="shared" si="7"/>
        <v>20</v>
      </c>
      <c r="R30" s="127">
        <f t="shared" si="2"/>
        <v>0</v>
      </c>
      <c r="S30" s="127">
        <f t="shared" si="8"/>
        <v>18</v>
      </c>
      <c r="T30" s="127">
        <f t="shared" si="9"/>
        <v>0</v>
      </c>
      <c r="U30" s="127">
        <f t="shared" si="10"/>
        <v>17</v>
      </c>
      <c r="V30" s="127">
        <f t="shared" si="11"/>
        <v>0</v>
      </c>
      <c r="W30" s="127">
        <f t="shared" si="12"/>
        <v>56</v>
      </c>
    </row>
    <row r="31" spans="1:31" hidden="1" x14ac:dyDescent="0.15">
      <c r="A31">
        <v>7</v>
      </c>
      <c r="B31">
        <v>7</v>
      </c>
      <c r="C31">
        <v>12</v>
      </c>
      <c r="D31">
        <v>17</v>
      </c>
      <c r="E31">
        <v>14</v>
      </c>
      <c r="F31">
        <v>19</v>
      </c>
      <c r="H31" s="127">
        <f t="shared" si="3"/>
        <v>0</v>
      </c>
      <c r="I31" s="127">
        <f t="shared" si="0"/>
        <v>0</v>
      </c>
      <c r="J31" s="127">
        <f t="shared" si="0"/>
        <v>0</v>
      </c>
      <c r="K31" s="127">
        <f t="shared" si="0"/>
        <v>0</v>
      </c>
      <c r="L31" s="127">
        <f t="shared" si="4"/>
        <v>0</v>
      </c>
      <c r="M31" s="127">
        <f t="shared" si="5"/>
        <v>34</v>
      </c>
      <c r="N31" s="127">
        <f t="shared" si="1"/>
        <v>44</v>
      </c>
      <c r="O31" s="127">
        <f t="shared" si="1"/>
        <v>0</v>
      </c>
      <c r="P31" s="127">
        <f t="shared" si="6"/>
        <v>0</v>
      </c>
      <c r="Q31" s="127">
        <f t="shared" si="7"/>
        <v>51</v>
      </c>
      <c r="R31" s="127">
        <f t="shared" si="2"/>
        <v>0</v>
      </c>
      <c r="S31" s="127">
        <f t="shared" si="8"/>
        <v>0</v>
      </c>
      <c r="T31" s="127">
        <f t="shared" si="9"/>
        <v>0</v>
      </c>
      <c r="U31" s="127">
        <f t="shared" si="10"/>
        <v>16</v>
      </c>
      <c r="V31" s="127">
        <f t="shared" si="11"/>
        <v>0</v>
      </c>
      <c r="W31" s="127">
        <f t="shared" si="12"/>
        <v>146</v>
      </c>
    </row>
    <row r="32" spans="1:31" hidden="1" x14ac:dyDescent="0.15">
      <c r="A32">
        <v>8</v>
      </c>
      <c r="B32">
        <v>8</v>
      </c>
      <c r="C32">
        <v>11</v>
      </c>
      <c r="D32">
        <v>18</v>
      </c>
      <c r="E32">
        <v>13</v>
      </c>
      <c r="F32">
        <v>12</v>
      </c>
      <c r="H32" s="127">
        <f t="shared" si="3"/>
        <v>0</v>
      </c>
      <c r="I32" s="127">
        <f t="shared" si="0"/>
        <v>37</v>
      </c>
      <c r="J32" s="127">
        <f t="shared" si="0"/>
        <v>0</v>
      </c>
      <c r="K32" s="127">
        <f t="shared" si="0"/>
        <v>0</v>
      </c>
      <c r="L32" s="127">
        <f t="shared" si="4"/>
        <v>0</v>
      </c>
      <c r="M32" s="127">
        <f t="shared" si="5"/>
        <v>0</v>
      </c>
      <c r="N32" s="127">
        <f t="shared" si="1"/>
        <v>14</v>
      </c>
      <c r="O32" s="127">
        <f t="shared" si="1"/>
        <v>0</v>
      </c>
      <c r="P32" s="127">
        <f t="shared" si="6"/>
        <v>0</v>
      </c>
      <c r="Q32" s="127">
        <f t="shared" si="7"/>
        <v>0</v>
      </c>
      <c r="R32" s="127">
        <f t="shared" si="2"/>
        <v>0</v>
      </c>
      <c r="S32" s="127">
        <f t="shared" si="8"/>
        <v>0</v>
      </c>
      <c r="T32" s="127">
        <f t="shared" si="9"/>
        <v>15</v>
      </c>
      <c r="U32" s="127">
        <f t="shared" si="10"/>
        <v>0</v>
      </c>
      <c r="V32" s="127">
        <f t="shared" si="11"/>
        <v>0</v>
      </c>
      <c r="W32" s="127">
        <f t="shared" si="12"/>
        <v>67</v>
      </c>
    </row>
    <row r="33" spans="1:23" x14ac:dyDescent="0.15">
      <c r="A33">
        <v>9</v>
      </c>
      <c r="B33">
        <v>9</v>
      </c>
      <c r="C33">
        <v>10</v>
      </c>
      <c r="D33">
        <v>19</v>
      </c>
      <c r="E33">
        <v>12</v>
      </c>
      <c r="F33">
        <v>4</v>
      </c>
      <c r="H33" s="127">
        <f t="shared" si="3"/>
        <v>10</v>
      </c>
      <c r="I33" s="127">
        <f t="shared" si="0"/>
        <v>48</v>
      </c>
      <c r="J33" s="127">
        <f t="shared" si="0"/>
        <v>0</v>
      </c>
      <c r="K33" s="127">
        <f t="shared" si="0"/>
        <v>0</v>
      </c>
      <c r="L33" s="127">
        <f t="shared" si="4"/>
        <v>0</v>
      </c>
      <c r="M33" s="127">
        <f t="shared" si="5"/>
        <v>22</v>
      </c>
      <c r="N33" s="127">
        <f t="shared" si="1"/>
        <v>0</v>
      </c>
      <c r="O33" s="127">
        <f t="shared" si="1"/>
        <v>0</v>
      </c>
      <c r="P33" s="127">
        <f t="shared" si="6"/>
        <v>0</v>
      </c>
      <c r="Q33" s="127">
        <f t="shared" si="7"/>
        <v>0</v>
      </c>
      <c r="R33" s="127">
        <f t="shared" si="2"/>
        <v>0</v>
      </c>
      <c r="S33" s="127">
        <f t="shared" si="8"/>
        <v>0</v>
      </c>
      <c r="T33" s="127">
        <f t="shared" si="9"/>
        <v>0</v>
      </c>
      <c r="U33" s="127">
        <f t="shared" si="10"/>
        <v>0</v>
      </c>
      <c r="V33" s="127">
        <f t="shared" si="11"/>
        <v>0</v>
      </c>
      <c r="W33" s="127">
        <f t="shared" si="12"/>
        <v>81</v>
      </c>
    </row>
    <row r="34" spans="1:23" x14ac:dyDescent="0.15">
      <c r="A34">
        <v>10</v>
      </c>
      <c r="B34">
        <v>10</v>
      </c>
      <c r="C34">
        <v>9</v>
      </c>
      <c r="D34">
        <v>20</v>
      </c>
      <c r="E34">
        <v>11</v>
      </c>
      <c r="F34">
        <v>18</v>
      </c>
      <c r="H34" s="127">
        <f t="shared" si="3"/>
        <v>10</v>
      </c>
      <c r="I34" s="127">
        <f t="shared" si="0"/>
        <v>0</v>
      </c>
      <c r="J34" s="127">
        <f t="shared" si="0"/>
        <v>0</v>
      </c>
      <c r="K34" s="127">
        <f t="shared" si="0"/>
        <v>0</v>
      </c>
      <c r="L34" s="127">
        <f t="shared" si="4"/>
        <v>0</v>
      </c>
      <c r="M34" s="127">
        <f t="shared" si="5"/>
        <v>39</v>
      </c>
      <c r="N34" s="127">
        <f t="shared" si="1"/>
        <v>43</v>
      </c>
      <c r="O34" s="127">
        <f t="shared" si="1"/>
        <v>0</v>
      </c>
      <c r="P34" s="127">
        <f t="shared" si="6"/>
        <v>0</v>
      </c>
      <c r="Q34" s="127">
        <f t="shared" si="7"/>
        <v>49</v>
      </c>
      <c r="R34" s="127">
        <f t="shared" si="2"/>
        <v>0</v>
      </c>
      <c r="S34" s="127">
        <f t="shared" si="8"/>
        <v>0</v>
      </c>
      <c r="T34" s="127">
        <f t="shared" si="9"/>
        <v>0</v>
      </c>
      <c r="U34" s="127">
        <f t="shared" si="10"/>
        <v>0</v>
      </c>
      <c r="V34" s="127">
        <f t="shared" si="11"/>
        <v>0</v>
      </c>
      <c r="W34" s="127">
        <f t="shared" si="12"/>
        <v>142</v>
      </c>
    </row>
    <row r="35" spans="1:23" x14ac:dyDescent="0.15">
      <c r="A35">
        <v>11</v>
      </c>
      <c r="B35">
        <v>11</v>
      </c>
      <c r="C35">
        <v>8</v>
      </c>
      <c r="D35">
        <v>1</v>
      </c>
      <c r="E35">
        <v>10</v>
      </c>
      <c r="F35">
        <v>11</v>
      </c>
      <c r="H35" s="127">
        <f t="shared" si="3"/>
        <v>0</v>
      </c>
      <c r="I35" s="127">
        <f t="shared" si="0"/>
        <v>0</v>
      </c>
      <c r="J35" s="127">
        <f t="shared" si="0"/>
        <v>0</v>
      </c>
      <c r="K35" s="127">
        <f t="shared" si="0"/>
        <v>0</v>
      </c>
      <c r="L35" s="127">
        <f t="shared" si="4"/>
        <v>0</v>
      </c>
      <c r="M35" s="127">
        <f t="shared" si="5"/>
        <v>0</v>
      </c>
      <c r="N35" s="127">
        <f t="shared" si="1"/>
        <v>9</v>
      </c>
      <c r="O35" s="127">
        <f t="shared" si="1"/>
        <v>0</v>
      </c>
      <c r="P35" s="127">
        <f t="shared" si="6"/>
        <v>0</v>
      </c>
      <c r="Q35" s="127">
        <f t="shared" si="7"/>
        <v>0</v>
      </c>
      <c r="R35" s="127">
        <f t="shared" si="2"/>
        <v>0</v>
      </c>
      <c r="S35" s="127">
        <f t="shared" si="8"/>
        <v>0</v>
      </c>
      <c r="T35" s="127">
        <f t="shared" si="9"/>
        <v>0</v>
      </c>
      <c r="U35" s="127">
        <f t="shared" si="10"/>
        <v>0</v>
      </c>
      <c r="V35" s="127">
        <f t="shared" si="11"/>
        <v>0</v>
      </c>
      <c r="W35" s="127">
        <f t="shared" si="12"/>
        <v>10</v>
      </c>
    </row>
    <row r="36" spans="1:23" x14ac:dyDescent="0.15">
      <c r="A36">
        <v>12</v>
      </c>
      <c r="B36">
        <v>12</v>
      </c>
      <c r="C36">
        <v>7</v>
      </c>
      <c r="D36">
        <v>2</v>
      </c>
      <c r="E36">
        <v>9</v>
      </c>
      <c r="F36">
        <v>4</v>
      </c>
      <c r="H36" s="127">
        <f t="shared" si="3"/>
        <v>0</v>
      </c>
      <c r="I36" s="127">
        <f t="shared" si="0"/>
        <v>12</v>
      </c>
      <c r="J36" s="127">
        <f t="shared" si="0"/>
        <v>0</v>
      </c>
      <c r="K36" s="127">
        <f t="shared" si="0"/>
        <v>0</v>
      </c>
      <c r="L36" s="127">
        <f t="shared" si="4"/>
        <v>0</v>
      </c>
      <c r="M36" s="127">
        <f t="shared" si="5"/>
        <v>0</v>
      </c>
      <c r="N36" s="127">
        <f t="shared" si="1"/>
        <v>0</v>
      </c>
      <c r="O36" s="127">
        <f t="shared" si="1"/>
        <v>0</v>
      </c>
      <c r="P36" s="127">
        <f t="shared" si="6"/>
        <v>0</v>
      </c>
      <c r="Q36" s="127">
        <f t="shared" si="7"/>
        <v>0</v>
      </c>
      <c r="R36" s="127">
        <f t="shared" si="2"/>
        <v>0</v>
      </c>
      <c r="S36" s="127">
        <f t="shared" si="8"/>
        <v>0</v>
      </c>
      <c r="T36" s="127">
        <f t="shared" si="9"/>
        <v>0</v>
      </c>
      <c r="U36" s="127">
        <f t="shared" si="10"/>
        <v>0</v>
      </c>
      <c r="V36" s="127">
        <f t="shared" si="11"/>
        <v>0</v>
      </c>
      <c r="W36" s="127">
        <f t="shared" si="12"/>
        <v>13</v>
      </c>
    </row>
    <row r="37" spans="1:23" x14ac:dyDescent="0.15">
      <c r="A37">
        <v>13</v>
      </c>
      <c r="B37">
        <v>13</v>
      </c>
      <c r="C37">
        <v>6</v>
      </c>
      <c r="D37">
        <v>3</v>
      </c>
      <c r="E37">
        <v>8</v>
      </c>
      <c r="F37">
        <v>17</v>
      </c>
      <c r="H37" s="127">
        <f t="shared" si="3"/>
        <v>0</v>
      </c>
      <c r="I37" s="127">
        <f t="shared" si="0"/>
        <v>0</v>
      </c>
      <c r="J37" s="127">
        <f t="shared" si="0"/>
        <v>0</v>
      </c>
      <c r="K37" s="127">
        <f t="shared" si="0"/>
        <v>0</v>
      </c>
      <c r="L37" s="127">
        <f t="shared" si="4"/>
        <v>0</v>
      </c>
      <c r="M37" s="127">
        <f t="shared" si="5"/>
        <v>0</v>
      </c>
      <c r="N37" s="127">
        <f t="shared" si="1"/>
        <v>42</v>
      </c>
      <c r="O37" s="127">
        <f t="shared" si="1"/>
        <v>0</v>
      </c>
      <c r="P37" s="127">
        <f t="shared" si="6"/>
        <v>0</v>
      </c>
      <c r="Q37" s="127">
        <f t="shared" si="7"/>
        <v>6</v>
      </c>
      <c r="R37" s="127">
        <f t="shared" si="2"/>
        <v>0</v>
      </c>
      <c r="S37" s="127">
        <f t="shared" si="8"/>
        <v>0</v>
      </c>
      <c r="T37" s="127">
        <f t="shared" si="9"/>
        <v>0</v>
      </c>
      <c r="U37" s="127">
        <f t="shared" si="10"/>
        <v>0</v>
      </c>
      <c r="V37" s="127">
        <f t="shared" si="11"/>
        <v>0</v>
      </c>
      <c r="W37" s="127">
        <f t="shared" si="12"/>
        <v>49</v>
      </c>
    </row>
    <row r="38" spans="1:23" x14ac:dyDescent="0.15">
      <c r="A38">
        <v>14</v>
      </c>
      <c r="B38">
        <v>14</v>
      </c>
      <c r="C38">
        <v>5</v>
      </c>
      <c r="D38">
        <v>4</v>
      </c>
      <c r="E38">
        <v>7</v>
      </c>
      <c r="F38">
        <v>14</v>
      </c>
      <c r="H38" s="127">
        <f t="shared" si="3"/>
        <v>0</v>
      </c>
      <c r="I38" s="127">
        <f t="shared" si="0"/>
        <v>16</v>
      </c>
      <c r="J38" s="127">
        <f t="shared" si="0"/>
        <v>0</v>
      </c>
      <c r="K38" s="127">
        <f t="shared" si="0"/>
        <v>0</v>
      </c>
      <c r="L38" s="127">
        <f t="shared" si="4"/>
        <v>16</v>
      </c>
      <c r="M38" s="127">
        <f t="shared" si="5"/>
        <v>0</v>
      </c>
      <c r="N38" s="127">
        <f t="shared" si="1"/>
        <v>4</v>
      </c>
      <c r="O38" s="127">
        <f t="shared" si="1"/>
        <v>0</v>
      </c>
      <c r="P38" s="127">
        <f t="shared" si="6"/>
        <v>0</v>
      </c>
      <c r="Q38" s="127">
        <f t="shared" si="7"/>
        <v>0</v>
      </c>
      <c r="R38" s="127">
        <f t="shared" si="2"/>
        <v>16</v>
      </c>
      <c r="S38" s="127">
        <f t="shared" si="8"/>
        <v>0</v>
      </c>
      <c r="T38" s="127">
        <f t="shared" si="9"/>
        <v>0</v>
      </c>
      <c r="U38" s="127">
        <f t="shared" si="10"/>
        <v>0</v>
      </c>
      <c r="V38" s="127">
        <f t="shared" si="11"/>
        <v>16</v>
      </c>
      <c r="W38" s="127">
        <f t="shared" si="12"/>
        <v>69</v>
      </c>
    </row>
    <row r="39" spans="1:23" x14ac:dyDescent="0.15">
      <c r="A39">
        <v>15</v>
      </c>
      <c r="B39">
        <v>15</v>
      </c>
      <c r="C39">
        <v>4</v>
      </c>
      <c r="D39">
        <v>5</v>
      </c>
      <c r="E39">
        <v>6</v>
      </c>
      <c r="F39">
        <v>7</v>
      </c>
      <c r="H39" s="127">
        <f t="shared" si="3"/>
        <v>17</v>
      </c>
      <c r="I39" s="127">
        <f t="shared" si="0"/>
        <v>41</v>
      </c>
      <c r="J39" s="127">
        <f t="shared" si="0"/>
        <v>0</v>
      </c>
      <c r="K39" s="127">
        <f t="shared" si="0"/>
        <v>0</v>
      </c>
      <c r="L39" s="127">
        <f t="shared" si="4"/>
        <v>17</v>
      </c>
      <c r="M39" s="127">
        <f t="shared" si="5"/>
        <v>0</v>
      </c>
      <c r="N39" s="127">
        <f t="shared" si="1"/>
        <v>0</v>
      </c>
      <c r="O39" s="127">
        <f t="shared" si="1"/>
        <v>0</v>
      </c>
      <c r="P39" s="127">
        <f t="shared" si="6"/>
        <v>0</v>
      </c>
      <c r="Q39" s="127">
        <f t="shared" si="7"/>
        <v>0</v>
      </c>
      <c r="R39" s="127">
        <f t="shared" si="2"/>
        <v>4</v>
      </c>
      <c r="S39" s="127">
        <f t="shared" si="8"/>
        <v>0</v>
      </c>
      <c r="T39" s="127">
        <f t="shared" si="9"/>
        <v>5</v>
      </c>
      <c r="U39" s="127">
        <f t="shared" si="10"/>
        <v>0</v>
      </c>
      <c r="V39" s="127">
        <f t="shared" si="11"/>
        <v>0</v>
      </c>
      <c r="W39" s="127">
        <f t="shared" si="12"/>
        <v>85</v>
      </c>
    </row>
    <row r="40" spans="1:23" hidden="1" x14ac:dyDescent="0.15">
      <c r="A40">
        <v>16</v>
      </c>
      <c r="B40">
        <v>16</v>
      </c>
      <c r="C40">
        <v>3</v>
      </c>
      <c r="D40">
        <v>6</v>
      </c>
      <c r="E40">
        <v>5</v>
      </c>
      <c r="F40">
        <v>20</v>
      </c>
      <c r="H40" s="127">
        <f t="shared" si="3"/>
        <v>0</v>
      </c>
      <c r="I40" s="127">
        <f t="shared" si="0"/>
        <v>0</v>
      </c>
      <c r="J40" s="127">
        <f t="shared" si="0"/>
        <v>0</v>
      </c>
      <c r="K40" s="127">
        <f t="shared" si="0"/>
        <v>0</v>
      </c>
      <c r="L40" s="127">
        <f t="shared" si="4"/>
        <v>18</v>
      </c>
      <c r="M40" s="127">
        <f t="shared" si="5"/>
        <v>0</v>
      </c>
      <c r="N40" s="127">
        <f t="shared" si="1"/>
        <v>0</v>
      </c>
      <c r="O40" s="127">
        <f t="shared" si="1"/>
        <v>0</v>
      </c>
      <c r="P40" s="127">
        <f t="shared" si="6"/>
        <v>0</v>
      </c>
      <c r="Q40" s="127">
        <f t="shared" si="7"/>
        <v>0</v>
      </c>
      <c r="R40" s="127">
        <f t="shared" si="2"/>
        <v>0</v>
      </c>
      <c r="S40" s="127">
        <f t="shared" si="8"/>
        <v>0</v>
      </c>
      <c r="T40" s="127">
        <f t="shared" si="9"/>
        <v>0</v>
      </c>
      <c r="U40" s="127">
        <f t="shared" si="10"/>
        <v>0</v>
      </c>
      <c r="V40" s="127">
        <f t="shared" si="11"/>
        <v>0</v>
      </c>
      <c r="W40" s="127">
        <f t="shared" si="12"/>
        <v>19</v>
      </c>
    </row>
    <row r="41" spans="1:23" hidden="1" x14ac:dyDescent="0.15">
      <c r="A41">
        <v>17</v>
      </c>
      <c r="B41">
        <v>17</v>
      </c>
      <c r="C41">
        <v>2</v>
      </c>
      <c r="D41">
        <v>7</v>
      </c>
      <c r="E41">
        <v>4</v>
      </c>
      <c r="F41">
        <v>13</v>
      </c>
      <c r="H41" s="127">
        <f t="shared" si="3"/>
        <v>0</v>
      </c>
      <c r="I41" s="127">
        <f t="shared" si="3"/>
        <v>0</v>
      </c>
      <c r="J41" s="127">
        <f t="shared" si="3"/>
        <v>0</v>
      </c>
      <c r="K41" s="127">
        <f t="shared" si="3"/>
        <v>0</v>
      </c>
      <c r="L41" s="127">
        <f t="shared" si="4"/>
        <v>0</v>
      </c>
      <c r="M41" s="127">
        <f t="shared" si="5"/>
        <v>0</v>
      </c>
      <c r="N41" s="127">
        <f t="shared" si="5"/>
        <v>0</v>
      </c>
      <c r="O41" s="127">
        <f t="shared" si="5"/>
        <v>13</v>
      </c>
      <c r="P41" s="127">
        <f t="shared" si="6"/>
        <v>0</v>
      </c>
      <c r="Q41" s="127">
        <f t="shared" si="7"/>
        <v>0</v>
      </c>
      <c r="R41" s="127">
        <f t="shared" si="2"/>
        <v>0</v>
      </c>
      <c r="S41" s="127">
        <f t="shared" si="8"/>
        <v>0</v>
      </c>
      <c r="T41" s="127">
        <f t="shared" si="9"/>
        <v>0</v>
      </c>
      <c r="U41" s="127">
        <f t="shared" si="10"/>
        <v>0</v>
      </c>
      <c r="V41" s="127">
        <f t="shared" si="11"/>
        <v>0</v>
      </c>
      <c r="W41" s="127">
        <f t="shared" si="12"/>
        <v>14</v>
      </c>
    </row>
    <row r="42" spans="1:23" hidden="1" x14ac:dyDescent="0.15">
      <c r="A42">
        <v>18</v>
      </c>
      <c r="B42">
        <v>18</v>
      </c>
      <c r="C42">
        <v>1</v>
      </c>
      <c r="D42">
        <v>8</v>
      </c>
      <c r="E42">
        <v>3</v>
      </c>
      <c r="F42">
        <v>6</v>
      </c>
      <c r="H42" s="127">
        <f t="shared" si="3"/>
        <v>0</v>
      </c>
      <c r="I42" s="127">
        <f t="shared" si="3"/>
        <v>37</v>
      </c>
      <c r="J42" s="127">
        <f t="shared" si="3"/>
        <v>0</v>
      </c>
      <c r="K42" s="127">
        <f t="shared" si="3"/>
        <v>46</v>
      </c>
      <c r="L42" s="127">
        <f t="shared" si="4"/>
        <v>0</v>
      </c>
      <c r="M42" s="127">
        <f t="shared" si="5"/>
        <v>0</v>
      </c>
      <c r="N42" s="127">
        <f t="shared" si="5"/>
        <v>0</v>
      </c>
      <c r="O42" s="127">
        <f t="shared" si="5"/>
        <v>2</v>
      </c>
      <c r="P42" s="127">
        <f t="shared" si="6"/>
        <v>0</v>
      </c>
      <c r="Q42" s="127">
        <f t="shared" si="7"/>
        <v>6</v>
      </c>
      <c r="R42" s="127">
        <f t="shared" si="2"/>
        <v>42</v>
      </c>
      <c r="S42" s="127">
        <f t="shared" si="8"/>
        <v>0</v>
      </c>
      <c r="T42" s="127">
        <f t="shared" si="9"/>
        <v>0</v>
      </c>
      <c r="U42" s="127">
        <f t="shared" si="10"/>
        <v>0</v>
      </c>
      <c r="V42" s="127">
        <f t="shared" si="11"/>
        <v>0</v>
      </c>
      <c r="W42" s="127">
        <f t="shared" si="12"/>
        <v>134</v>
      </c>
    </row>
    <row r="43" spans="1:23" hidden="1" x14ac:dyDescent="0.15">
      <c r="A43">
        <v>19</v>
      </c>
      <c r="B43">
        <v>19</v>
      </c>
      <c r="C43">
        <v>20</v>
      </c>
      <c r="D43">
        <v>9</v>
      </c>
      <c r="E43">
        <v>2</v>
      </c>
      <c r="F43">
        <v>19</v>
      </c>
      <c r="H43" s="127">
        <f t="shared" si="3"/>
        <v>27</v>
      </c>
      <c r="I43" s="127">
        <f t="shared" si="3"/>
        <v>48</v>
      </c>
      <c r="J43" s="127">
        <f t="shared" si="3"/>
        <v>0</v>
      </c>
      <c r="K43" s="127">
        <f t="shared" si="3"/>
        <v>0</v>
      </c>
      <c r="L43" s="127">
        <f t="shared" si="4"/>
        <v>0</v>
      </c>
      <c r="M43" s="127">
        <f t="shared" si="5"/>
        <v>39</v>
      </c>
      <c r="N43" s="127">
        <f t="shared" si="5"/>
        <v>0</v>
      </c>
      <c r="O43" s="127">
        <f t="shared" si="5"/>
        <v>27</v>
      </c>
      <c r="P43" s="127">
        <f t="shared" si="6"/>
        <v>0</v>
      </c>
      <c r="Q43" s="127">
        <f t="shared" si="7"/>
        <v>0</v>
      </c>
      <c r="R43" s="127">
        <f t="shared" si="2"/>
        <v>48</v>
      </c>
      <c r="S43" s="127">
        <f t="shared" si="8"/>
        <v>0</v>
      </c>
      <c r="T43" s="127">
        <f t="shared" si="9"/>
        <v>0</v>
      </c>
      <c r="U43" s="127">
        <f t="shared" si="10"/>
        <v>0</v>
      </c>
      <c r="V43" s="127">
        <f t="shared" si="11"/>
        <v>0</v>
      </c>
      <c r="W43" s="127">
        <f t="shared" si="12"/>
        <v>190</v>
      </c>
    </row>
    <row r="44" spans="1:23" hidden="1" x14ac:dyDescent="0.15">
      <c r="A44">
        <v>20</v>
      </c>
      <c r="B44">
        <v>20</v>
      </c>
      <c r="C44">
        <v>19</v>
      </c>
      <c r="D44">
        <v>10</v>
      </c>
      <c r="E44">
        <v>1</v>
      </c>
      <c r="F44">
        <v>12</v>
      </c>
      <c r="H44" s="127">
        <f t="shared" si="3"/>
        <v>27</v>
      </c>
      <c r="I44" s="127">
        <f t="shared" si="3"/>
        <v>0</v>
      </c>
      <c r="J44" s="127">
        <f t="shared" si="3"/>
        <v>0</v>
      </c>
      <c r="K44" s="127">
        <f t="shared" si="3"/>
        <v>50</v>
      </c>
      <c r="L44" s="127">
        <f t="shared" si="4"/>
        <v>0</v>
      </c>
      <c r="M44" s="127">
        <f t="shared" si="5"/>
        <v>22</v>
      </c>
      <c r="N44" s="127">
        <f t="shared" si="5"/>
        <v>0</v>
      </c>
      <c r="O44" s="127">
        <f t="shared" si="5"/>
        <v>0</v>
      </c>
      <c r="P44" s="127">
        <f t="shared" si="6"/>
        <v>0</v>
      </c>
      <c r="Q44" s="127">
        <f t="shared" si="7"/>
        <v>0</v>
      </c>
      <c r="R44" s="127">
        <f t="shared" si="2"/>
        <v>0</v>
      </c>
      <c r="S44" s="127">
        <f t="shared" si="8"/>
        <v>0</v>
      </c>
      <c r="T44" s="127">
        <f t="shared" si="9"/>
        <v>0</v>
      </c>
      <c r="U44" s="127">
        <f t="shared" si="10"/>
        <v>0</v>
      </c>
      <c r="V44" s="127">
        <f t="shared" si="11"/>
        <v>0</v>
      </c>
      <c r="W44" s="127">
        <f t="shared" si="12"/>
        <v>100</v>
      </c>
    </row>
    <row r="45" spans="1:23" hidden="1" x14ac:dyDescent="0.15">
      <c r="A45">
        <v>21</v>
      </c>
      <c r="B45">
        <v>1</v>
      </c>
      <c r="C45">
        <v>18</v>
      </c>
      <c r="D45">
        <v>11</v>
      </c>
      <c r="E45">
        <v>20</v>
      </c>
      <c r="F45">
        <v>5</v>
      </c>
      <c r="H45" s="127">
        <f t="shared" si="3"/>
        <v>0</v>
      </c>
      <c r="I45" s="127">
        <f t="shared" si="3"/>
        <v>0</v>
      </c>
      <c r="J45" s="127">
        <f t="shared" si="3"/>
        <v>0</v>
      </c>
      <c r="K45" s="127">
        <f t="shared" si="3"/>
        <v>1</v>
      </c>
      <c r="L45" s="127">
        <f t="shared" si="4"/>
        <v>0</v>
      </c>
      <c r="M45" s="127">
        <f t="shared" si="5"/>
        <v>0</v>
      </c>
      <c r="N45" s="127">
        <f t="shared" si="5"/>
        <v>0</v>
      </c>
      <c r="O45" s="127">
        <f t="shared" si="5"/>
        <v>45</v>
      </c>
      <c r="P45" s="127">
        <f t="shared" si="6"/>
        <v>0</v>
      </c>
      <c r="Q45" s="127">
        <f t="shared" si="7"/>
        <v>49</v>
      </c>
      <c r="R45" s="127">
        <f t="shared" si="2"/>
        <v>0</v>
      </c>
      <c r="S45" s="127">
        <f t="shared" si="8"/>
        <v>0</v>
      </c>
      <c r="T45" s="127">
        <f t="shared" si="9"/>
        <v>0</v>
      </c>
      <c r="U45" s="127">
        <f t="shared" si="10"/>
        <v>0</v>
      </c>
      <c r="V45" s="127">
        <f t="shared" si="11"/>
        <v>0</v>
      </c>
      <c r="W45" s="127">
        <f t="shared" si="12"/>
        <v>96</v>
      </c>
    </row>
    <row r="46" spans="1:23" hidden="1" x14ac:dyDescent="0.15">
      <c r="A46">
        <v>22</v>
      </c>
      <c r="B46">
        <v>2</v>
      </c>
      <c r="C46">
        <v>17</v>
      </c>
      <c r="D46">
        <v>12</v>
      </c>
      <c r="E46">
        <v>19</v>
      </c>
      <c r="F46">
        <v>18</v>
      </c>
      <c r="H46" s="127">
        <f t="shared" si="3"/>
        <v>0</v>
      </c>
      <c r="I46" s="127">
        <f t="shared" si="3"/>
        <v>12</v>
      </c>
      <c r="J46" s="127">
        <f t="shared" si="3"/>
        <v>0</v>
      </c>
      <c r="K46" s="127">
        <f t="shared" si="3"/>
        <v>0</v>
      </c>
      <c r="L46" s="127">
        <f t="shared" si="4"/>
        <v>0</v>
      </c>
      <c r="M46" s="127">
        <f t="shared" si="5"/>
        <v>34</v>
      </c>
      <c r="N46" s="127">
        <f t="shared" si="5"/>
        <v>0</v>
      </c>
      <c r="O46" s="127">
        <f t="shared" si="5"/>
        <v>25</v>
      </c>
      <c r="P46" s="127">
        <f t="shared" si="6"/>
        <v>0</v>
      </c>
      <c r="Q46" s="127">
        <f t="shared" si="7"/>
        <v>0</v>
      </c>
      <c r="R46" s="127">
        <f t="shared" si="2"/>
        <v>0</v>
      </c>
      <c r="S46" s="127">
        <f t="shared" si="8"/>
        <v>0</v>
      </c>
      <c r="T46" s="127">
        <f t="shared" si="9"/>
        <v>26</v>
      </c>
      <c r="U46" s="127">
        <f t="shared" si="10"/>
        <v>0</v>
      </c>
      <c r="V46" s="127">
        <f t="shared" si="11"/>
        <v>0</v>
      </c>
      <c r="W46" s="127">
        <f t="shared" si="12"/>
        <v>98</v>
      </c>
    </row>
    <row r="47" spans="1:23" hidden="1" x14ac:dyDescent="0.15">
      <c r="A47">
        <v>23</v>
      </c>
      <c r="B47">
        <v>3</v>
      </c>
      <c r="C47">
        <v>16</v>
      </c>
      <c r="D47">
        <v>13</v>
      </c>
      <c r="E47">
        <v>18</v>
      </c>
      <c r="F47">
        <v>11</v>
      </c>
      <c r="H47" s="127">
        <f t="shared" si="3"/>
        <v>0</v>
      </c>
      <c r="I47" s="127">
        <f t="shared" si="3"/>
        <v>0</v>
      </c>
      <c r="J47" s="127">
        <f t="shared" si="3"/>
        <v>0</v>
      </c>
      <c r="K47" s="127">
        <f t="shared" si="3"/>
        <v>0</v>
      </c>
      <c r="L47" s="127">
        <f t="shared" si="4"/>
        <v>0</v>
      </c>
      <c r="M47" s="127">
        <f t="shared" si="5"/>
        <v>0</v>
      </c>
      <c r="N47" s="127">
        <f t="shared" si="5"/>
        <v>0</v>
      </c>
      <c r="O47" s="127">
        <f t="shared" si="5"/>
        <v>0</v>
      </c>
      <c r="P47" s="127">
        <f t="shared" si="6"/>
        <v>18</v>
      </c>
      <c r="Q47" s="127">
        <f t="shared" si="7"/>
        <v>0</v>
      </c>
      <c r="R47" s="127">
        <f t="shared" si="2"/>
        <v>14</v>
      </c>
      <c r="S47" s="127">
        <f t="shared" si="8"/>
        <v>0</v>
      </c>
      <c r="T47" s="127">
        <f t="shared" si="9"/>
        <v>0</v>
      </c>
      <c r="U47" s="127">
        <f t="shared" si="10"/>
        <v>0</v>
      </c>
      <c r="V47" s="127">
        <f t="shared" si="11"/>
        <v>0</v>
      </c>
      <c r="W47" s="127">
        <f t="shared" si="12"/>
        <v>33</v>
      </c>
    </row>
    <row r="48" spans="1:23" hidden="1" x14ac:dyDescent="0.15">
      <c r="A48">
        <v>24</v>
      </c>
      <c r="B48">
        <v>4</v>
      </c>
      <c r="C48">
        <v>15</v>
      </c>
      <c r="D48">
        <v>14</v>
      </c>
      <c r="E48">
        <v>17</v>
      </c>
      <c r="F48">
        <v>4</v>
      </c>
      <c r="H48" s="127">
        <f t="shared" si="3"/>
        <v>17</v>
      </c>
      <c r="I48" s="127">
        <f t="shared" si="3"/>
        <v>16</v>
      </c>
      <c r="J48" s="127">
        <f t="shared" si="3"/>
        <v>0</v>
      </c>
      <c r="K48" s="127">
        <f t="shared" si="3"/>
        <v>0</v>
      </c>
      <c r="L48" s="127">
        <f t="shared" si="4"/>
        <v>0</v>
      </c>
      <c r="M48" s="127">
        <f t="shared" si="5"/>
        <v>0</v>
      </c>
      <c r="N48" s="127">
        <f t="shared" si="5"/>
        <v>52</v>
      </c>
      <c r="O48" s="127">
        <f t="shared" si="5"/>
        <v>17</v>
      </c>
      <c r="P48" s="127">
        <f t="shared" si="6"/>
        <v>17</v>
      </c>
      <c r="Q48" s="127">
        <f t="shared" si="7"/>
        <v>51</v>
      </c>
      <c r="R48" s="127">
        <f t="shared" si="2"/>
        <v>16</v>
      </c>
      <c r="S48" s="127">
        <f t="shared" si="8"/>
        <v>16</v>
      </c>
      <c r="T48" s="127">
        <f t="shared" si="9"/>
        <v>0</v>
      </c>
      <c r="U48" s="127">
        <f t="shared" si="10"/>
        <v>0</v>
      </c>
      <c r="V48" s="127">
        <f t="shared" si="11"/>
        <v>0</v>
      </c>
      <c r="W48" s="127">
        <f t="shared" si="12"/>
        <v>203</v>
      </c>
    </row>
    <row r="49" spans="1:23" hidden="1" x14ac:dyDescent="0.15">
      <c r="A49">
        <v>25</v>
      </c>
      <c r="B49">
        <v>5</v>
      </c>
      <c r="C49">
        <v>14</v>
      </c>
      <c r="D49">
        <v>15</v>
      </c>
      <c r="E49">
        <v>16</v>
      </c>
      <c r="F49">
        <v>17</v>
      </c>
      <c r="H49" s="127">
        <f t="shared" si="3"/>
        <v>0</v>
      </c>
      <c r="I49" s="127">
        <f t="shared" si="3"/>
        <v>41</v>
      </c>
      <c r="J49" s="127">
        <f t="shared" si="3"/>
        <v>0</v>
      </c>
      <c r="K49" s="127">
        <f t="shared" si="3"/>
        <v>33</v>
      </c>
      <c r="L49" s="127">
        <f t="shared" si="4"/>
        <v>0</v>
      </c>
      <c r="M49" s="127">
        <f t="shared" si="5"/>
        <v>0</v>
      </c>
      <c r="N49" s="127">
        <f t="shared" si="5"/>
        <v>19</v>
      </c>
      <c r="O49" s="127">
        <f t="shared" si="5"/>
        <v>51</v>
      </c>
      <c r="P49" s="127">
        <f t="shared" si="6"/>
        <v>16</v>
      </c>
      <c r="Q49" s="127">
        <f t="shared" si="7"/>
        <v>20</v>
      </c>
      <c r="R49" s="127">
        <f t="shared" si="2"/>
        <v>52</v>
      </c>
      <c r="S49" s="127">
        <f t="shared" si="8"/>
        <v>17</v>
      </c>
      <c r="T49" s="127">
        <f t="shared" si="9"/>
        <v>24</v>
      </c>
      <c r="U49" s="127">
        <f t="shared" si="10"/>
        <v>18</v>
      </c>
      <c r="V49" s="127">
        <f t="shared" si="11"/>
        <v>0</v>
      </c>
      <c r="W49" s="127">
        <f t="shared" si="12"/>
        <v>292</v>
      </c>
    </row>
    <row r="50" spans="1:23" hidden="1" x14ac:dyDescent="0.15">
      <c r="A50">
        <v>26</v>
      </c>
      <c r="B50">
        <v>6</v>
      </c>
      <c r="C50">
        <v>13</v>
      </c>
      <c r="D50">
        <v>16</v>
      </c>
      <c r="E50">
        <v>15</v>
      </c>
      <c r="F50">
        <v>10</v>
      </c>
      <c r="H50" s="127">
        <f t="shared" si="3"/>
        <v>0</v>
      </c>
      <c r="I50" s="127">
        <f t="shared" si="3"/>
        <v>0</v>
      </c>
      <c r="J50" s="127">
        <f t="shared" si="3"/>
        <v>0</v>
      </c>
      <c r="K50" s="127">
        <f t="shared" si="3"/>
        <v>0</v>
      </c>
      <c r="L50" s="127">
        <f t="shared" si="4"/>
        <v>0</v>
      </c>
      <c r="M50" s="127">
        <f t="shared" si="5"/>
        <v>0</v>
      </c>
      <c r="N50" s="127">
        <f t="shared" si="5"/>
        <v>0</v>
      </c>
      <c r="O50" s="127">
        <f t="shared" si="5"/>
        <v>0</v>
      </c>
      <c r="P50" s="127">
        <f t="shared" si="6"/>
        <v>0</v>
      </c>
      <c r="Q50" s="127">
        <f t="shared" si="7"/>
        <v>20</v>
      </c>
      <c r="R50" s="127">
        <f t="shared" si="2"/>
        <v>0</v>
      </c>
      <c r="S50" s="127">
        <f t="shared" si="8"/>
        <v>18</v>
      </c>
      <c r="T50" s="127">
        <f t="shared" si="9"/>
        <v>0</v>
      </c>
      <c r="U50" s="127">
        <f t="shared" si="10"/>
        <v>17</v>
      </c>
      <c r="V50" s="127">
        <f t="shared" si="11"/>
        <v>0</v>
      </c>
      <c r="W50" s="127">
        <f t="shared" si="12"/>
        <v>56</v>
      </c>
    </row>
    <row r="51" spans="1:23" hidden="1" x14ac:dyDescent="0.15">
      <c r="A51">
        <v>27</v>
      </c>
      <c r="B51">
        <v>7</v>
      </c>
      <c r="C51">
        <v>12</v>
      </c>
      <c r="D51">
        <v>17</v>
      </c>
      <c r="E51">
        <v>14</v>
      </c>
      <c r="F51">
        <v>7</v>
      </c>
      <c r="H51" s="127">
        <f t="shared" si="3"/>
        <v>0</v>
      </c>
      <c r="I51" s="127">
        <f t="shared" si="3"/>
        <v>0</v>
      </c>
      <c r="J51" s="127">
        <f t="shared" si="3"/>
        <v>0</v>
      </c>
      <c r="K51" s="127">
        <f t="shared" si="3"/>
        <v>0</v>
      </c>
      <c r="L51" s="127">
        <f t="shared" si="4"/>
        <v>0</v>
      </c>
      <c r="M51" s="127">
        <f t="shared" si="5"/>
        <v>34</v>
      </c>
      <c r="N51" s="127">
        <f t="shared" si="5"/>
        <v>44</v>
      </c>
      <c r="O51" s="127">
        <f t="shared" si="5"/>
        <v>0</v>
      </c>
      <c r="P51" s="127">
        <f t="shared" si="6"/>
        <v>0</v>
      </c>
      <c r="Q51" s="127">
        <f t="shared" si="7"/>
        <v>51</v>
      </c>
      <c r="R51" s="127">
        <f t="shared" si="2"/>
        <v>0</v>
      </c>
      <c r="S51" s="127">
        <f t="shared" si="8"/>
        <v>0</v>
      </c>
      <c r="T51" s="127">
        <f t="shared" si="9"/>
        <v>0</v>
      </c>
      <c r="U51" s="127">
        <f t="shared" si="10"/>
        <v>16</v>
      </c>
      <c r="V51" s="127">
        <f t="shared" si="11"/>
        <v>0</v>
      </c>
      <c r="W51" s="127">
        <f t="shared" si="12"/>
        <v>146</v>
      </c>
    </row>
    <row r="52" spans="1:23" hidden="1" x14ac:dyDescent="0.15">
      <c r="A52">
        <v>28</v>
      </c>
      <c r="B52">
        <v>8</v>
      </c>
      <c r="C52">
        <v>11</v>
      </c>
      <c r="D52">
        <v>18</v>
      </c>
      <c r="E52">
        <v>13</v>
      </c>
      <c r="F52">
        <v>20</v>
      </c>
      <c r="H52" s="127">
        <f t="shared" si="3"/>
        <v>0</v>
      </c>
      <c r="I52" s="127">
        <f t="shared" si="3"/>
        <v>37</v>
      </c>
      <c r="J52" s="127">
        <f t="shared" si="3"/>
        <v>0</v>
      </c>
      <c r="K52" s="127">
        <f t="shared" si="3"/>
        <v>0</v>
      </c>
      <c r="L52" s="127">
        <f t="shared" si="4"/>
        <v>0</v>
      </c>
      <c r="M52" s="127">
        <f t="shared" si="5"/>
        <v>0</v>
      </c>
      <c r="N52" s="127">
        <f t="shared" si="5"/>
        <v>14</v>
      </c>
      <c r="O52" s="127">
        <f t="shared" si="5"/>
        <v>49</v>
      </c>
      <c r="P52" s="127">
        <f t="shared" si="6"/>
        <v>0</v>
      </c>
      <c r="Q52" s="127">
        <f t="shared" si="7"/>
        <v>0</v>
      </c>
      <c r="R52" s="127">
        <f t="shared" si="2"/>
        <v>0</v>
      </c>
      <c r="S52" s="127">
        <f t="shared" si="8"/>
        <v>0</v>
      </c>
      <c r="T52" s="127">
        <f t="shared" si="9"/>
        <v>23</v>
      </c>
      <c r="U52" s="127">
        <f t="shared" si="10"/>
        <v>0</v>
      </c>
      <c r="V52" s="127">
        <f t="shared" si="11"/>
        <v>0</v>
      </c>
      <c r="W52" s="127">
        <f t="shared" si="12"/>
        <v>124</v>
      </c>
    </row>
    <row r="53" spans="1:23" hidden="1" x14ac:dyDescent="0.15">
      <c r="A53">
        <v>29</v>
      </c>
      <c r="B53">
        <v>9</v>
      </c>
      <c r="C53">
        <v>10</v>
      </c>
      <c r="D53">
        <v>19</v>
      </c>
      <c r="E53">
        <v>12</v>
      </c>
      <c r="F53">
        <v>13</v>
      </c>
      <c r="H53" s="127">
        <f t="shared" si="3"/>
        <v>10</v>
      </c>
      <c r="I53" s="127">
        <f t="shared" si="3"/>
        <v>48</v>
      </c>
      <c r="J53" s="127">
        <f t="shared" si="3"/>
        <v>0</v>
      </c>
      <c r="K53" s="127">
        <f t="shared" si="3"/>
        <v>0</v>
      </c>
      <c r="L53" s="127">
        <f t="shared" si="4"/>
        <v>0</v>
      </c>
      <c r="M53" s="127">
        <f t="shared" si="5"/>
        <v>22</v>
      </c>
      <c r="N53" s="127">
        <f t="shared" si="5"/>
        <v>0</v>
      </c>
      <c r="O53" s="127">
        <f t="shared" si="5"/>
        <v>0</v>
      </c>
      <c r="P53" s="127">
        <f t="shared" si="6"/>
        <v>0</v>
      </c>
      <c r="Q53" s="127">
        <f t="shared" si="7"/>
        <v>0</v>
      </c>
      <c r="R53" s="127">
        <f t="shared" si="2"/>
        <v>0</v>
      </c>
      <c r="S53" s="127">
        <f t="shared" si="8"/>
        <v>0</v>
      </c>
      <c r="T53" s="127">
        <f t="shared" si="9"/>
        <v>15</v>
      </c>
      <c r="U53" s="127">
        <f t="shared" si="10"/>
        <v>0</v>
      </c>
      <c r="V53" s="127">
        <f t="shared" si="11"/>
        <v>0</v>
      </c>
      <c r="W53" s="127">
        <f t="shared" si="12"/>
        <v>96</v>
      </c>
    </row>
    <row r="54" spans="1:23" hidden="1" x14ac:dyDescent="0.15">
      <c r="A54">
        <v>30</v>
      </c>
      <c r="B54">
        <v>10</v>
      </c>
      <c r="C54">
        <v>9</v>
      </c>
      <c r="D54">
        <v>20</v>
      </c>
      <c r="E54">
        <v>11</v>
      </c>
      <c r="F54">
        <v>6</v>
      </c>
      <c r="H54" s="127">
        <f t="shared" si="3"/>
        <v>10</v>
      </c>
      <c r="I54" s="127">
        <f t="shared" si="3"/>
        <v>0</v>
      </c>
      <c r="J54" s="127">
        <f t="shared" si="3"/>
        <v>0</v>
      </c>
      <c r="K54" s="127">
        <f t="shared" si="3"/>
        <v>0</v>
      </c>
      <c r="L54" s="127">
        <f t="shared" si="4"/>
        <v>0</v>
      </c>
      <c r="M54" s="127">
        <f t="shared" si="5"/>
        <v>39</v>
      </c>
      <c r="N54" s="127">
        <f t="shared" si="5"/>
        <v>43</v>
      </c>
      <c r="O54" s="127">
        <f t="shared" si="5"/>
        <v>0</v>
      </c>
      <c r="P54" s="127">
        <f t="shared" si="6"/>
        <v>0</v>
      </c>
      <c r="Q54" s="127">
        <f t="shared" si="7"/>
        <v>49</v>
      </c>
      <c r="R54" s="127">
        <f t="shared" si="2"/>
        <v>0</v>
      </c>
      <c r="S54" s="127">
        <f t="shared" si="8"/>
        <v>0</v>
      </c>
      <c r="T54" s="127">
        <f t="shared" si="9"/>
        <v>0</v>
      </c>
      <c r="U54" s="127">
        <f t="shared" si="10"/>
        <v>0</v>
      </c>
      <c r="V54" s="127">
        <f t="shared" si="11"/>
        <v>0</v>
      </c>
      <c r="W54" s="127">
        <f t="shared" si="12"/>
        <v>142</v>
      </c>
    </row>
    <row r="55" spans="1:23" hidden="1" x14ac:dyDescent="0.15">
      <c r="A55">
        <v>31</v>
      </c>
      <c r="B55">
        <v>11</v>
      </c>
      <c r="C55">
        <v>8</v>
      </c>
      <c r="D55">
        <v>1</v>
      </c>
      <c r="E55">
        <v>10</v>
      </c>
      <c r="F55">
        <v>19</v>
      </c>
      <c r="H55" s="127">
        <f t="shared" si="3"/>
        <v>0</v>
      </c>
      <c r="I55" s="127">
        <f t="shared" si="3"/>
        <v>0</v>
      </c>
      <c r="J55" s="127">
        <f t="shared" si="3"/>
        <v>0</v>
      </c>
      <c r="K55" s="127">
        <f t="shared" si="3"/>
        <v>36</v>
      </c>
      <c r="L55" s="127">
        <f t="shared" si="4"/>
        <v>0</v>
      </c>
      <c r="M55" s="127">
        <f t="shared" si="5"/>
        <v>0</v>
      </c>
      <c r="N55" s="127">
        <f t="shared" si="5"/>
        <v>9</v>
      </c>
      <c r="O55" s="127">
        <f t="shared" si="5"/>
        <v>47</v>
      </c>
      <c r="P55" s="127">
        <f t="shared" si="6"/>
        <v>0</v>
      </c>
      <c r="Q55" s="127">
        <f t="shared" si="7"/>
        <v>0</v>
      </c>
      <c r="R55" s="127">
        <f t="shared" si="2"/>
        <v>0</v>
      </c>
      <c r="S55" s="127">
        <f t="shared" si="8"/>
        <v>0</v>
      </c>
      <c r="T55" s="127">
        <f t="shared" si="9"/>
        <v>22</v>
      </c>
      <c r="U55" s="127">
        <f t="shared" si="10"/>
        <v>0</v>
      </c>
      <c r="V55" s="127">
        <f t="shared" si="11"/>
        <v>0</v>
      </c>
      <c r="W55" s="127">
        <f t="shared" si="12"/>
        <v>115</v>
      </c>
    </row>
    <row r="56" spans="1:23" hidden="1" x14ac:dyDescent="0.15">
      <c r="A56">
        <v>32</v>
      </c>
      <c r="B56">
        <v>12</v>
      </c>
      <c r="C56">
        <v>7</v>
      </c>
      <c r="D56">
        <v>2</v>
      </c>
      <c r="E56">
        <v>9</v>
      </c>
      <c r="F56">
        <v>12</v>
      </c>
      <c r="H56" s="127">
        <f t="shared" si="3"/>
        <v>0</v>
      </c>
      <c r="I56" s="127">
        <f t="shared" si="3"/>
        <v>12</v>
      </c>
      <c r="J56" s="127">
        <f t="shared" si="3"/>
        <v>0</v>
      </c>
      <c r="K56" s="127">
        <f t="shared" si="3"/>
        <v>0</v>
      </c>
      <c r="L56" s="127">
        <f t="shared" si="4"/>
        <v>0</v>
      </c>
      <c r="M56" s="127">
        <f t="shared" si="5"/>
        <v>0</v>
      </c>
      <c r="N56" s="127">
        <f t="shared" si="5"/>
        <v>0</v>
      </c>
      <c r="O56" s="127">
        <f t="shared" si="5"/>
        <v>0</v>
      </c>
      <c r="P56" s="127">
        <f t="shared" si="6"/>
        <v>0</v>
      </c>
      <c r="Q56" s="127">
        <f t="shared" si="7"/>
        <v>0</v>
      </c>
      <c r="R56" s="127">
        <f t="shared" si="2"/>
        <v>12</v>
      </c>
      <c r="S56" s="127">
        <f t="shared" si="8"/>
        <v>0</v>
      </c>
      <c r="T56" s="127">
        <f t="shared" si="9"/>
        <v>0</v>
      </c>
      <c r="U56" s="127">
        <f t="shared" si="10"/>
        <v>0</v>
      </c>
      <c r="V56" s="127">
        <f t="shared" si="11"/>
        <v>0</v>
      </c>
      <c r="W56" s="127">
        <f t="shared" si="12"/>
        <v>25</v>
      </c>
    </row>
    <row r="57" spans="1:23" hidden="1" x14ac:dyDescent="0.15">
      <c r="A57">
        <v>33</v>
      </c>
      <c r="B57">
        <v>13</v>
      </c>
      <c r="C57">
        <v>6</v>
      </c>
      <c r="D57">
        <v>3</v>
      </c>
      <c r="E57">
        <v>8</v>
      </c>
      <c r="F57">
        <v>5</v>
      </c>
      <c r="H57" s="127">
        <f t="shared" si="3"/>
        <v>0</v>
      </c>
      <c r="I57" s="127">
        <f t="shared" si="3"/>
        <v>0</v>
      </c>
      <c r="J57" s="127">
        <f t="shared" si="3"/>
        <v>0</v>
      </c>
      <c r="K57" s="127">
        <f t="shared" si="3"/>
        <v>0</v>
      </c>
      <c r="L57" s="127">
        <f t="shared" si="4"/>
        <v>0</v>
      </c>
      <c r="M57" s="127">
        <f t="shared" si="5"/>
        <v>0</v>
      </c>
      <c r="N57" s="127">
        <f t="shared" si="5"/>
        <v>42</v>
      </c>
      <c r="O57" s="127">
        <f t="shared" si="5"/>
        <v>0</v>
      </c>
      <c r="P57" s="127">
        <f t="shared" si="6"/>
        <v>0</v>
      </c>
      <c r="Q57" s="127">
        <f t="shared" si="7"/>
        <v>6</v>
      </c>
      <c r="R57" s="127">
        <f t="shared" si="2"/>
        <v>0</v>
      </c>
      <c r="S57" s="127">
        <f t="shared" si="8"/>
        <v>0</v>
      </c>
      <c r="T57" s="127">
        <f t="shared" si="9"/>
        <v>0</v>
      </c>
      <c r="U57" s="127">
        <f t="shared" si="10"/>
        <v>0</v>
      </c>
      <c r="V57" s="127">
        <f t="shared" si="11"/>
        <v>0</v>
      </c>
      <c r="W57" s="127">
        <f t="shared" si="12"/>
        <v>49</v>
      </c>
    </row>
    <row r="58" spans="1:23" hidden="1" x14ac:dyDescent="0.15">
      <c r="A58">
        <v>34</v>
      </c>
      <c r="B58">
        <v>14</v>
      </c>
      <c r="C58">
        <v>5</v>
      </c>
      <c r="D58">
        <v>4</v>
      </c>
      <c r="E58">
        <v>7</v>
      </c>
      <c r="F58">
        <v>18</v>
      </c>
      <c r="H58" s="127">
        <f t="shared" si="3"/>
        <v>0</v>
      </c>
      <c r="I58" s="127">
        <f t="shared" si="3"/>
        <v>16</v>
      </c>
      <c r="J58" s="127">
        <f t="shared" si="3"/>
        <v>0</v>
      </c>
      <c r="K58" s="127">
        <f t="shared" si="3"/>
        <v>0</v>
      </c>
      <c r="L58" s="127">
        <f t="shared" si="4"/>
        <v>16</v>
      </c>
      <c r="M58" s="127">
        <f t="shared" si="5"/>
        <v>0</v>
      </c>
      <c r="N58" s="127">
        <f t="shared" si="5"/>
        <v>4</v>
      </c>
      <c r="O58" s="127">
        <f t="shared" si="5"/>
        <v>45</v>
      </c>
      <c r="P58" s="127">
        <f t="shared" si="6"/>
        <v>0</v>
      </c>
      <c r="Q58" s="127">
        <f t="shared" si="7"/>
        <v>0</v>
      </c>
      <c r="R58" s="127">
        <f t="shared" si="2"/>
        <v>0</v>
      </c>
      <c r="S58" s="127">
        <f t="shared" si="8"/>
        <v>0</v>
      </c>
      <c r="T58" s="127">
        <f t="shared" si="9"/>
        <v>21</v>
      </c>
      <c r="U58" s="127">
        <f t="shared" si="10"/>
        <v>0</v>
      </c>
      <c r="V58" s="127">
        <f t="shared" si="11"/>
        <v>0</v>
      </c>
      <c r="W58" s="127">
        <f t="shared" si="12"/>
        <v>103</v>
      </c>
    </row>
    <row r="59" spans="1:23" hidden="1" x14ac:dyDescent="0.15">
      <c r="A59">
        <v>35</v>
      </c>
      <c r="B59">
        <v>15</v>
      </c>
      <c r="C59">
        <v>4</v>
      </c>
      <c r="D59">
        <v>5</v>
      </c>
      <c r="E59">
        <v>6</v>
      </c>
      <c r="F59">
        <v>11</v>
      </c>
      <c r="H59" s="127">
        <f t="shared" si="3"/>
        <v>17</v>
      </c>
      <c r="I59" s="127">
        <f t="shared" si="3"/>
        <v>41</v>
      </c>
      <c r="J59" s="127">
        <f t="shared" si="3"/>
        <v>0</v>
      </c>
      <c r="K59" s="127">
        <f t="shared" si="3"/>
        <v>0</v>
      </c>
      <c r="L59" s="127">
        <f t="shared" si="4"/>
        <v>17</v>
      </c>
      <c r="M59" s="127">
        <f t="shared" si="5"/>
        <v>0</v>
      </c>
      <c r="N59" s="127">
        <f t="shared" si="5"/>
        <v>0</v>
      </c>
      <c r="O59" s="127">
        <f t="shared" si="5"/>
        <v>0</v>
      </c>
      <c r="P59" s="127">
        <f t="shared" si="6"/>
        <v>0</v>
      </c>
      <c r="Q59" s="127">
        <f t="shared" si="7"/>
        <v>0</v>
      </c>
      <c r="R59" s="127">
        <f t="shared" si="2"/>
        <v>0</v>
      </c>
      <c r="S59" s="127">
        <f t="shared" si="8"/>
        <v>0</v>
      </c>
      <c r="T59" s="127">
        <f t="shared" si="9"/>
        <v>0</v>
      </c>
      <c r="U59" s="127">
        <f t="shared" si="10"/>
        <v>0</v>
      </c>
      <c r="V59" s="127">
        <f t="shared" si="11"/>
        <v>0</v>
      </c>
      <c r="W59" s="127">
        <f t="shared" si="12"/>
        <v>76</v>
      </c>
    </row>
    <row r="60" spans="1:23" hidden="1" x14ac:dyDescent="0.15">
      <c r="A60">
        <v>36</v>
      </c>
      <c r="B60">
        <v>16</v>
      </c>
      <c r="C60">
        <v>3</v>
      </c>
      <c r="D60">
        <v>6</v>
      </c>
      <c r="E60">
        <v>5</v>
      </c>
      <c r="F60">
        <v>4</v>
      </c>
      <c r="H60" s="127">
        <f t="shared" si="3"/>
        <v>0</v>
      </c>
      <c r="I60" s="127">
        <f t="shared" si="3"/>
        <v>0</v>
      </c>
      <c r="J60" s="127">
        <f t="shared" si="3"/>
        <v>0</v>
      </c>
      <c r="K60" s="127">
        <f t="shared" si="3"/>
        <v>18</v>
      </c>
      <c r="L60" s="127">
        <f t="shared" si="4"/>
        <v>18</v>
      </c>
      <c r="M60" s="127">
        <f t="shared" si="5"/>
        <v>0</v>
      </c>
      <c r="N60" s="127">
        <f t="shared" si="5"/>
        <v>0</v>
      </c>
      <c r="O60" s="127">
        <f t="shared" si="5"/>
        <v>0</v>
      </c>
      <c r="P60" s="127">
        <f t="shared" si="6"/>
        <v>0</v>
      </c>
      <c r="Q60" s="127">
        <f t="shared" si="7"/>
        <v>0</v>
      </c>
      <c r="R60" s="127">
        <f t="shared" si="2"/>
        <v>0</v>
      </c>
      <c r="S60" s="127">
        <f t="shared" si="8"/>
        <v>0</v>
      </c>
      <c r="T60" s="127">
        <f t="shared" si="9"/>
        <v>0</v>
      </c>
      <c r="U60" s="127">
        <f t="shared" si="10"/>
        <v>0</v>
      </c>
      <c r="V60" s="127">
        <f t="shared" si="11"/>
        <v>0</v>
      </c>
      <c r="W60" s="127">
        <f t="shared" si="12"/>
        <v>37</v>
      </c>
    </row>
    <row r="61" spans="1:23" hidden="1" x14ac:dyDescent="0.15">
      <c r="A61">
        <v>37</v>
      </c>
      <c r="B61">
        <v>17</v>
      </c>
      <c r="C61">
        <v>2</v>
      </c>
      <c r="D61">
        <v>7</v>
      </c>
      <c r="E61">
        <v>4</v>
      </c>
      <c r="F61">
        <v>17</v>
      </c>
      <c r="H61" s="127">
        <f t="shared" si="3"/>
        <v>0</v>
      </c>
      <c r="I61" s="127">
        <f t="shared" si="3"/>
        <v>0</v>
      </c>
      <c r="J61" s="127">
        <f t="shared" si="3"/>
        <v>0</v>
      </c>
      <c r="K61" s="127">
        <f t="shared" si="3"/>
        <v>0</v>
      </c>
      <c r="L61" s="127">
        <f t="shared" si="4"/>
        <v>0</v>
      </c>
      <c r="M61" s="127">
        <f t="shared" si="5"/>
        <v>0</v>
      </c>
      <c r="N61" s="127">
        <f t="shared" si="5"/>
        <v>0</v>
      </c>
      <c r="O61" s="127">
        <f t="shared" si="5"/>
        <v>0</v>
      </c>
      <c r="P61" s="127">
        <f t="shared" si="6"/>
        <v>0</v>
      </c>
      <c r="Q61" s="127">
        <f t="shared" si="7"/>
        <v>0</v>
      </c>
      <c r="R61" s="127">
        <f t="shared" si="2"/>
        <v>0</v>
      </c>
      <c r="S61" s="127">
        <f t="shared" si="8"/>
        <v>0</v>
      </c>
      <c r="T61" s="127">
        <f t="shared" si="9"/>
        <v>0</v>
      </c>
      <c r="U61" s="127">
        <f t="shared" si="10"/>
        <v>0</v>
      </c>
      <c r="V61" s="127">
        <f t="shared" si="11"/>
        <v>0</v>
      </c>
      <c r="W61" s="127">
        <f t="shared" si="12"/>
        <v>1</v>
      </c>
    </row>
    <row r="62" spans="1:23" hidden="1" x14ac:dyDescent="0.15">
      <c r="A62">
        <v>38</v>
      </c>
      <c r="B62">
        <v>18</v>
      </c>
      <c r="C62">
        <v>1</v>
      </c>
      <c r="D62">
        <v>8</v>
      </c>
      <c r="E62">
        <v>3</v>
      </c>
      <c r="F62">
        <v>10</v>
      </c>
      <c r="H62" s="127">
        <f t="shared" si="3"/>
        <v>0</v>
      </c>
      <c r="I62" s="127">
        <f t="shared" si="3"/>
        <v>37</v>
      </c>
      <c r="J62" s="127">
        <f t="shared" si="3"/>
        <v>0</v>
      </c>
      <c r="K62" s="127">
        <f t="shared" si="3"/>
        <v>0</v>
      </c>
      <c r="L62" s="127">
        <f t="shared" si="4"/>
        <v>0</v>
      </c>
      <c r="M62" s="127">
        <f t="shared" si="5"/>
        <v>0</v>
      </c>
      <c r="N62" s="127">
        <f t="shared" si="5"/>
        <v>0</v>
      </c>
      <c r="O62" s="127">
        <f t="shared" si="5"/>
        <v>0</v>
      </c>
      <c r="P62" s="127">
        <f t="shared" si="6"/>
        <v>0</v>
      </c>
      <c r="Q62" s="127">
        <f t="shared" si="7"/>
        <v>6</v>
      </c>
      <c r="R62" s="127">
        <f t="shared" si="2"/>
        <v>9</v>
      </c>
      <c r="S62" s="127">
        <f t="shared" si="8"/>
        <v>0</v>
      </c>
      <c r="T62" s="127">
        <f t="shared" si="9"/>
        <v>8</v>
      </c>
      <c r="U62" s="127">
        <f t="shared" si="10"/>
        <v>0</v>
      </c>
      <c r="V62" s="127">
        <f t="shared" si="11"/>
        <v>0</v>
      </c>
      <c r="W62" s="127">
        <f t="shared" si="12"/>
        <v>61</v>
      </c>
    </row>
    <row r="63" spans="1:23" hidden="1" x14ac:dyDescent="0.15">
      <c r="A63">
        <v>39</v>
      </c>
      <c r="B63">
        <v>19</v>
      </c>
      <c r="C63">
        <v>20</v>
      </c>
      <c r="D63">
        <v>9</v>
      </c>
      <c r="E63">
        <v>2</v>
      </c>
      <c r="F63">
        <v>3</v>
      </c>
      <c r="H63" s="127">
        <f t="shared" si="3"/>
        <v>27</v>
      </c>
      <c r="I63" s="127">
        <f t="shared" si="3"/>
        <v>48</v>
      </c>
      <c r="J63" s="127">
        <f t="shared" si="3"/>
        <v>0</v>
      </c>
      <c r="K63" s="127">
        <f t="shared" si="3"/>
        <v>0</v>
      </c>
      <c r="L63" s="127">
        <f t="shared" si="4"/>
        <v>0</v>
      </c>
      <c r="M63" s="127">
        <f t="shared" si="5"/>
        <v>39</v>
      </c>
      <c r="N63" s="127">
        <f t="shared" si="5"/>
        <v>0</v>
      </c>
      <c r="O63" s="127">
        <f t="shared" si="5"/>
        <v>0</v>
      </c>
      <c r="P63" s="127">
        <f t="shared" si="6"/>
        <v>0</v>
      </c>
      <c r="Q63" s="127">
        <f t="shared" si="7"/>
        <v>0</v>
      </c>
      <c r="R63" s="127">
        <f t="shared" si="2"/>
        <v>7</v>
      </c>
      <c r="S63" s="127">
        <f t="shared" si="8"/>
        <v>0</v>
      </c>
      <c r="T63" s="127">
        <f t="shared" si="9"/>
        <v>0</v>
      </c>
      <c r="U63" s="127">
        <f t="shared" si="10"/>
        <v>0</v>
      </c>
      <c r="V63" s="127">
        <f t="shared" si="11"/>
        <v>0</v>
      </c>
      <c r="W63" s="127">
        <f t="shared" si="12"/>
        <v>122</v>
      </c>
    </row>
    <row r="64" spans="1:23" hidden="1" x14ac:dyDescent="0.15">
      <c r="A64">
        <v>40</v>
      </c>
      <c r="B64">
        <v>20</v>
      </c>
      <c r="C64">
        <v>19</v>
      </c>
      <c r="D64">
        <v>10</v>
      </c>
      <c r="E64">
        <v>1</v>
      </c>
      <c r="F64">
        <v>20</v>
      </c>
      <c r="H64" s="127">
        <f t="shared" si="3"/>
        <v>27</v>
      </c>
      <c r="I64" s="127">
        <f t="shared" si="3"/>
        <v>0</v>
      </c>
      <c r="J64" s="127">
        <f t="shared" si="3"/>
        <v>0</v>
      </c>
      <c r="K64" s="127">
        <f t="shared" si="3"/>
        <v>0</v>
      </c>
      <c r="L64" s="127">
        <f t="shared" si="4"/>
        <v>0</v>
      </c>
      <c r="M64" s="127">
        <f t="shared" si="5"/>
        <v>22</v>
      </c>
      <c r="N64" s="127">
        <f t="shared" si="5"/>
        <v>0</v>
      </c>
      <c r="O64" s="127">
        <f t="shared" si="5"/>
        <v>27</v>
      </c>
      <c r="P64" s="127">
        <f t="shared" si="6"/>
        <v>0</v>
      </c>
      <c r="Q64" s="127">
        <f t="shared" si="7"/>
        <v>0</v>
      </c>
      <c r="R64" s="127">
        <f t="shared" si="2"/>
        <v>0</v>
      </c>
      <c r="S64" s="127">
        <f t="shared" si="8"/>
        <v>0</v>
      </c>
      <c r="T64" s="127">
        <f t="shared" si="9"/>
        <v>0</v>
      </c>
      <c r="U64" s="127">
        <f t="shared" si="10"/>
        <v>0</v>
      </c>
      <c r="V64" s="127">
        <f t="shared" si="11"/>
        <v>0</v>
      </c>
      <c r="W64" s="127">
        <f t="shared" si="12"/>
        <v>77</v>
      </c>
    </row>
    <row r="65" spans="1:23" hidden="1" x14ac:dyDescent="0.15">
      <c r="A65">
        <v>41</v>
      </c>
      <c r="B65">
        <v>1</v>
      </c>
      <c r="C65">
        <v>18</v>
      </c>
      <c r="D65">
        <v>11</v>
      </c>
      <c r="E65">
        <v>20</v>
      </c>
      <c r="F65">
        <v>13</v>
      </c>
      <c r="H65" s="127">
        <f t="shared" si="3"/>
        <v>0</v>
      </c>
      <c r="I65" s="127">
        <f t="shared" si="3"/>
        <v>0</v>
      </c>
      <c r="J65" s="127">
        <f t="shared" si="3"/>
        <v>0</v>
      </c>
      <c r="K65" s="127">
        <f t="shared" si="3"/>
        <v>0</v>
      </c>
      <c r="L65" s="127">
        <f t="shared" si="4"/>
        <v>0</v>
      </c>
      <c r="M65" s="127">
        <f t="shared" si="5"/>
        <v>0</v>
      </c>
      <c r="N65" s="127">
        <f t="shared" si="5"/>
        <v>0</v>
      </c>
      <c r="O65" s="127">
        <f t="shared" si="5"/>
        <v>0</v>
      </c>
      <c r="P65" s="127">
        <f t="shared" si="6"/>
        <v>0</v>
      </c>
      <c r="Q65" s="127">
        <f t="shared" si="7"/>
        <v>49</v>
      </c>
      <c r="R65" s="127">
        <f t="shared" si="2"/>
        <v>14</v>
      </c>
      <c r="S65" s="127">
        <f t="shared" si="8"/>
        <v>0</v>
      </c>
      <c r="T65" s="127">
        <f t="shared" si="9"/>
        <v>23</v>
      </c>
      <c r="U65" s="127">
        <f t="shared" si="10"/>
        <v>0</v>
      </c>
      <c r="V65" s="127">
        <f t="shared" si="11"/>
        <v>0</v>
      </c>
      <c r="W65" s="127">
        <f t="shared" si="12"/>
        <v>87</v>
      </c>
    </row>
    <row r="66" spans="1:23" hidden="1" x14ac:dyDescent="0.15">
      <c r="A66">
        <v>42</v>
      </c>
      <c r="B66">
        <v>2</v>
      </c>
      <c r="C66">
        <v>17</v>
      </c>
      <c r="D66">
        <v>12</v>
      </c>
      <c r="E66">
        <v>19</v>
      </c>
      <c r="F66">
        <v>6</v>
      </c>
      <c r="H66" s="127">
        <f t="shared" si="3"/>
        <v>0</v>
      </c>
      <c r="I66" s="127">
        <f t="shared" si="3"/>
        <v>12</v>
      </c>
      <c r="J66" s="127">
        <f t="shared" si="3"/>
        <v>0</v>
      </c>
      <c r="K66" s="127">
        <f t="shared" si="3"/>
        <v>0</v>
      </c>
      <c r="L66" s="127">
        <f t="shared" si="4"/>
        <v>0</v>
      </c>
      <c r="M66" s="127">
        <f t="shared" si="5"/>
        <v>34</v>
      </c>
      <c r="N66" s="127">
        <f t="shared" si="5"/>
        <v>0</v>
      </c>
      <c r="O66" s="127">
        <f t="shared" si="5"/>
        <v>0</v>
      </c>
      <c r="P66" s="127">
        <f t="shared" si="6"/>
        <v>0</v>
      </c>
      <c r="Q66" s="127">
        <f t="shared" si="7"/>
        <v>0</v>
      </c>
      <c r="R66" s="127">
        <f t="shared" si="2"/>
        <v>0</v>
      </c>
      <c r="S66" s="127">
        <f t="shared" si="8"/>
        <v>0</v>
      </c>
      <c r="T66" s="127">
        <f t="shared" si="9"/>
        <v>35</v>
      </c>
      <c r="U66" s="127">
        <f t="shared" si="10"/>
        <v>0</v>
      </c>
      <c r="V66" s="127">
        <f t="shared" si="11"/>
        <v>0</v>
      </c>
      <c r="W66" s="127">
        <f t="shared" si="12"/>
        <v>82</v>
      </c>
    </row>
    <row r="67" spans="1:23" hidden="1" x14ac:dyDescent="0.15">
      <c r="A67">
        <v>43</v>
      </c>
      <c r="B67">
        <v>3</v>
      </c>
      <c r="C67">
        <v>16</v>
      </c>
      <c r="D67">
        <v>13</v>
      </c>
      <c r="E67">
        <v>18</v>
      </c>
      <c r="F67">
        <v>19</v>
      </c>
      <c r="H67" s="127">
        <f t="shared" si="3"/>
        <v>0</v>
      </c>
      <c r="I67" s="127">
        <f t="shared" si="3"/>
        <v>0</v>
      </c>
      <c r="J67" s="127">
        <f t="shared" si="3"/>
        <v>0</v>
      </c>
      <c r="K67" s="127">
        <f t="shared" si="3"/>
        <v>0</v>
      </c>
      <c r="L67" s="127">
        <f t="shared" si="4"/>
        <v>0</v>
      </c>
      <c r="M67" s="127">
        <f t="shared" si="5"/>
        <v>0</v>
      </c>
      <c r="N67" s="127">
        <f t="shared" si="5"/>
        <v>0</v>
      </c>
      <c r="O67" s="127">
        <f t="shared" si="5"/>
        <v>0</v>
      </c>
      <c r="P67" s="127">
        <f t="shared" si="6"/>
        <v>18</v>
      </c>
      <c r="Q67" s="127">
        <f t="shared" si="7"/>
        <v>0</v>
      </c>
      <c r="R67" s="127">
        <f t="shared" si="2"/>
        <v>0</v>
      </c>
      <c r="S67" s="127">
        <f t="shared" si="8"/>
        <v>0</v>
      </c>
      <c r="T67" s="127">
        <f t="shared" si="9"/>
        <v>26</v>
      </c>
      <c r="U67" s="127">
        <f t="shared" si="10"/>
        <v>0</v>
      </c>
      <c r="V67" s="127">
        <f t="shared" si="11"/>
        <v>0</v>
      </c>
      <c r="W67" s="127">
        <f t="shared" si="12"/>
        <v>45</v>
      </c>
    </row>
    <row r="68" spans="1:23" hidden="1" x14ac:dyDescent="0.15">
      <c r="A68">
        <v>44</v>
      </c>
      <c r="B68">
        <v>4</v>
      </c>
      <c r="C68">
        <v>15</v>
      </c>
      <c r="D68">
        <v>14</v>
      </c>
      <c r="E68">
        <v>17</v>
      </c>
      <c r="F68">
        <v>12</v>
      </c>
      <c r="H68" s="127">
        <f t="shared" si="3"/>
        <v>17</v>
      </c>
      <c r="I68" s="127">
        <f t="shared" si="3"/>
        <v>16</v>
      </c>
      <c r="J68" s="127">
        <f t="shared" si="3"/>
        <v>0</v>
      </c>
      <c r="K68" s="127">
        <f t="shared" si="3"/>
        <v>0</v>
      </c>
      <c r="L68" s="127">
        <f t="shared" si="4"/>
        <v>0</v>
      </c>
      <c r="M68" s="127">
        <f t="shared" si="5"/>
        <v>0</v>
      </c>
      <c r="N68" s="127">
        <f t="shared" si="5"/>
        <v>52</v>
      </c>
      <c r="O68" s="127">
        <f t="shared" si="5"/>
        <v>0</v>
      </c>
      <c r="P68" s="127">
        <f t="shared" si="6"/>
        <v>17</v>
      </c>
      <c r="Q68" s="127">
        <f t="shared" si="7"/>
        <v>51</v>
      </c>
      <c r="R68" s="127">
        <f t="shared" si="2"/>
        <v>44</v>
      </c>
      <c r="S68" s="127">
        <f t="shared" si="8"/>
        <v>16</v>
      </c>
      <c r="T68" s="127">
        <f t="shared" si="9"/>
        <v>34</v>
      </c>
      <c r="U68" s="127">
        <f t="shared" si="10"/>
        <v>0</v>
      </c>
      <c r="V68" s="127">
        <f t="shared" si="11"/>
        <v>0</v>
      </c>
      <c r="W68" s="127">
        <f t="shared" si="12"/>
        <v>248</v>
      </c>
    </row>
    <row r="69" spans="1:23" hidden="1" x14ac:dyDescent="0.15">
      <c r="A69">
        <v>45</v>
      </c>
      <c r="B69">
        <v>5</v>
      </c>
      <c r="C69">
        <v>14</v>
      </c>
      <c r="D69">
        <v>15</v>
      </c>
      <c r="E69">
        <v>16</v>
      </c>
      <c r="F69">
        <v>5</v>
      </c>
      <c r="H69" s="127">
        <f t="shared" si="3"/>
        <v>0</v>
      </c>
      <c r="I69" s="127">
        <f t="shared" si="3"/>
        <v>41</v>
      </c>
      <c r="J69" s="127">
        <f t="shared" si="3"/>
        <v>0</v>
      </c>
      <c r="K69" s="127">
        <f t="shared" si="3"/>
        <v>0</v>
      </c>
      <c r="L69" s="127">
        <f t="shared" si="4"/>
        <v>0</v>
      </c>
      <c r="M69" s="127">
        <f t="shared" si="5"/>
        <v>0</v>
      </c>
      <c r="N69" s="127">
        <f t="shared" si="5"/>
        <v>19</v>
      </c>
      <c r="O69" s="127">
        <f t="shared" si="5"/>
        <v>0</v>
      </c>
      <c r="P69" s="127">
        <f t="shared" si="6"/>
        <v>16</v>
      </c>
      <c r="Q69" s="127">
        <f t="shared" si="7"/>
        <v>20</v>
      </c>
      <c r="R69" s="127">
        <f t="shared" si="2"/>
        <v>41</v>
      </c>
      <c r="S69" s="127">
        <f t="shared" si="8"/>
        <v>17</v>
      </c>
      <c r="T69" s="127">
        <f t="shared" si="9"/>
        <v>0</v>
      </c>
      <c r="U69" s="127">
        <f t="shared" si="10"/>
        <v>18</v>
      </c>
      <c r="V69" s="127">
        <f t="shared" si="11"/>
        <v>0</v>
      </c>
      <c r="W69" s="127">
        <f t="shared" si="12"/>
        <v>173</v>
      </c>
    </row>
    <row r="70" spans="1:23" hidden="1" x14ac:dyDescent="0.15">
      <c r="A70">
        <v>46</v>
      </c>
      <c r="B70">
        <v>6</v>
      </c>
      <c r="C70">
        <v>13</v>
      </c>
      <c r="D70">
        <v>16</v>
      </c>
      <c r="E70">
        <v>15</v>
      </c>
      <c r="F70">
        <v>18</v>
      </c>
      <c r="H70" s="127">
        <f t="shared" si="3"/>
        <v>0</v>
      </c>
      <c r="I70" s="127">
        <f t="shared" si="3"/>
        <v>0</v>
      </c>
      <c r="J70" s="127">
        <f t="shared" si="3"/>
        <v>0</v>
      </c>
      <c r="K70" s="127">
        <f t="shared" si="3"/>
        <v>46</v>
      </c>
      <c r="L70" s="127">
        <f t="shared" si="4"/>
        <v>0</v>
      </c>
      <c r="M70" s="127">
        <f t="shared" si="5"/>
        <v>0</v>
      </c>
      <c r="N70" s="127">
        <f t="shared" si="5"/>
        <v>0</v>
      </c>
      <c r="O70" s="127">
        <f t="shared" si="5"/>
        <v>0</v>
      </c>
      <c r="P70" s="127">
        <f t="shared" si="6"/>
        <v>0</v>
      </c>
      <c r="Q70" s="127">
        <f t="shared" si="7"/>
        <v>20</v>
      </c>
      <c r="R70" s="127">
        <f t="shared" si="2"/>
        <v>0</v>
      </c>
      <c r="S70" s="127">
        <f t="shared" si="8"/>
        <v>18</v>
      </c>
      <c r="T70" s="127">
        <f t="shared" si="9"/>
        <v>38</v>
      </c>
      <c r="U70" s="127">
        <f t="shared" si="10"/>
        <v>17</v>
      </c>
      <c r="V70" s="127">
        <f t="shared" si="11"/>
        <v>0</v>
      </c>
      <c r="W70" s="127">
        <f t="shared" si="12"/>
        <v>140</v>
      </c>
    </row>
    <row r="71" spans="1:23" hidden="1" x14ac:dyDescent="0.15">
      <c r="A71">
        <v>47</v>
      </c>
      <c r="B71">
        <v>7</v>
      </c>
      <c r="C71">
        <v>12</v>
      </c>
      <c r="D71">
        <v>17</v>
      </c>
      <c r="E71">
        <v>14</v>
      </c>
      <c r="F71">
        <v>11</v>
      </c>
      <c r="H71" s="127">
        <f t="shared" si="3"/>
        <v>0</v>
      </c>
      <c r="I71" s="127">
        <f t="shared" si="3"/>
        <v>0</v>
      </c>
      <c r="J71" s="127">
        <f t="shared" si="3"/>
        <v>0</v>
      </c>
      <c r="K71" s="127">
        <f t="shared" si="3"/>
        <v>0</v>
      </c>
      <c r="L71" s="127">
        <f t="shared" si="4"/>
        <v>0</v>
      </c>
      <c r="M71" s="127">
        <f t="shared" si="5"/>
        <v>34</v>
      </c>
      <c r="N71" s="127">
        <f t="shared" si="5"/>
        <v>44</v>
      </c>
      <c r="O71" s="127">
        <f t="shared" si="5"/>
        <v>0</v>
      </c>
      <c r="P71" s="127">
        <f t="shared" si="6"/>
        <v>0</v>
      </c>
      <c r="Q71" s="127">
        <f t="shared" si="7"/>
        <v>51</v>
      </c>
      <c r="R71" s="127">
        <f t="shared" si="2"/>
        <v>0</v>
      </c>
      <c r="S71" s="127">
        <f t="shared" si="8"/>
        <v>0</v>
      </c>
      <c r="T71" s="127">
        <f t="shared" si="9"/>
        <v>0</v>
      </c>
      <c r="U71" s="127">
        <f t="shared" si="10"/>
        <v>16</v>
      </c>
      <c r="V71" s="127">
        <f t="shared" si="11"/>
        <v>0</v>
      </c>
      <c r="W71" s="127">
        <f t="shared" si="12"/>
        <v>146</v>
      </c>
    </row>
    <row r="72" spans="1:23" hidden="1" x14ac:dyDescent="0.15">
      <c r="A72">
        <v>48</v>
      </c>
      <c r="B72">
        <v>8</v>
      </c>
      <c r="C72">
        <v>11</v>
      </c>
      <c r="D72">
        <v>18</v>
      </c>
      <c r="E72">
        <v>13</v>
      </c>
      <c r="F72">
        <v>4</v>
      </c>
      <c r="H72" s="127">
        <f t="shared" si="3"/>
        <v>0</v>
      </c>
      <c r="I72" s="127">
        <f t="shared" si="3"/>
        <v>37</v>
      </c>
      <c r="J72" s="127">
        <f t="shared" si="3"/>
        <v>0</v>
      </c>
      <c r="K72" s="127">
        <f t="shared" si="3"/>
        <v>0</v>
      </c>
      <c r="L72" s="127">
        <f t="shared" si="4"/>
        <v>0</v>
      </c>
      <c r="M72" s="127">
        <f t="shared" si="5"/>
        <v>0</v>
      </c>
      <c r="N72" s="127">
        <f t="shared" si="5"/>
        <v>14</v>
      </c>
      <c r="O72" s="127">
        <f t="shared" si="5"/>
        <v>0</v>
      </c>
      <c r="P72" s="127">
        <f t="shared" si="6"/>
        <v>0</v>
      </c>
      <c r="Q72" s="127">
        <f t="shared" si="7"/>
        <v>0</v>
      </c>
      <c r="R72" s="127">
        <f t="shared" si="2"/>
        <v>0</v>
      </c>
      <c r="S72" s="127">
        <f t="shared" si="8"/>
        <v>0</v>
      </c>
      <c r="T72" s="127">
        <f t="shared" si="9"/>
        <v>0</v>
      </c>
      <c r="U72" s="127">
        <f t="shared" si="10"/>
        <v>0</v>
      </c>
      <c r="V72" s="127">
        <f t="shared" si="11"/>
        <v>0</v>
      </c>
      <c r="W72" s="127">
        <f t="shared" si="12"/>
        <v>52</v>
      </c>
    </row>
    <row r="73" spans="1:23" hidden="1" x14ac:dyDescent="0.15">
      <c r="A73">
        <v>49</v>
      </c>
      <c r="B73">
        <v>9</v>
      </c>
      <c r="C73">
        <v>10</v>
      </c>
      <c r="D73">
        <v>19</v>
      </c>
      <c r="E73">
        <v>12</v>
      </c>
      <c r="F73">
        <v>17</v>
      </c>
      <c r="H73" s="127">
        <f t="shared" si="3"/>
        <v>10</v>
      </c>
      <c r="I73" s="127">
        <f t="shared" si="3"/>
        <v>48</v>
      </c>
      <c r="J73" s="127">
        <f t="shared" si="3"/>
        <v>0</v>
      </c>
      <c r="K73" s="127">
        <f t="shared" si="3"/>
        <v>0</v>
      </c>
      <c r="L73" s="127">
        <f t="shared" si="4"/>
        <v>0</v>
      </c>
      <c r="M73" s="127">
        <f t="shared" si="5"/>
        <v>22</v>
      </c>
      <c r="N73" s="127">
        <f t="shared" si="5"/>
        <v>0</v>
      </c>
      <c r="O73" s="127">
        <f t="shared" si="5"/>
        <v>0</v>
      </c>
      <c r="P73" s="127">
        <f t="shared" si="6"/>
        <v>0</v>
      </c>
      <c r="Q73" s="127">
        <f t="shared" si="7"/>
        <v>0</v>
      </c>
      <c r="R73" s="127">
        <f t="shared" si="2"/>
        <v>0</v>
      </c>
      <c r="S73" s="127">
        <f t="shared" si="8"/>
        <v>0</v>
      </c>
      <c r="T73" s="127">
        <f t="shared" si="9"/>
        <v>34</v>
      </c>
      <c r="U73" s="127">
        <f t="shared" si="10"/>
        <v>0</v>
      </c>
      <c r="V73" s="127">
        <f t="shared" si="11"/>
        <v>0</v>
      </c>
      <c r="W73" s="127">
        <f t="shared" si="12"/>
        <v>115</v>
      </c>
    </row>
    <row r="74" spans="1:23" hidden="1" x14ac:dyDescent="0.15">
      <c r="A74">
        <v>50</v>
      </c>
      <c r="B74">
        <v>10</v>
      </c>
      <c r="C74">
        <v>9</v>
      </c>
      <c r="D74">
        <v>20</v>
      </c>
      <c r="E74">
        <v>11</v>
      </c>
      <c r="F74">
        <v>10</v>
      </c>
      <c r="H74" s="127">
        <f t="shared" si="3"/>
        <v>10</v>
      </c>
      <c r="I74" s="127">
        <f t="shared" si="3"/>
        <v>0</v>
      </c>
      <c r="J74" s="127">
        <f t="shared" si="3"/>
        <v>0</v>
      </c>
      <c r="K74" s="127">
        <f t="shared" si="3"/>
        <v>0</v>
      </c>
      <c r="L74" s="127">
        <f t="shared" si="4"/>
        <v>0</v>
      </c>
      <c r="M74" s="127">
        <f t="shared" si="5"/>
        <v>39</v>
      </c>
      <c r="N74" s="127">
        <f t="shared" si="5"/>
        <v>43</v>
      </c>
      <c r="O74" s="127">
        <f t="shared" si="5"/>
        <v>10</v>
      </c>
      <c r="P74" s="127">
        <f t="shared" si="6"/>
        <v>0</v>
      </c>
      <c r="Q74" s="127">
        <f t="shared" si="7"/>
        <v>49</v>
      </c>
      <c r="R74" s="127">
        <f t="shared" si="2"/>
        <v>0</v>
      </c>
      <c r="S74" s="127">
        <f t="shared" si="8"/>
        <v>0</v>
      </c>
      <c r="T74" s="127">
        <f t="shared" si="9"/>
        <v>0</v>
      </c>
      <c r="U74" s="127">
        <f t="shared" si="10"/>
        <v>0</v>
      </c>
      <c r="V74" s="127">
        <f t="shared" si="11"/>
        <v>0</v>
      </c>
      <c r="W74" s="127">
        <f t="shared" si="12"/>
        <v>152</v>
      </c>
    </row>
    <row r="75" spans="1:23" hidden="1" x14ac:dyDescent="0.15">
      <c r="A75">
        <v>51</v>
      </c>
      <c r="B75">
        <v>11</v>
      </c>
      <c r="C75">
        <v>8</v>
      </c>
      <c r="D75">
        <v>1</v>
      </c>
      <c r="E75">
        <v>10</v>
      </c>
      <c r="F75">
        <v>3</v>
      </c>
      <c r="H75" s="127">
        <f t="shared" si="3"/>
        <v>0</v>
      </c>
      <c r="I75" s="127">
        <f t="shared" si="3"/>
        <v>0</v>
      </c>
      <c r="J75" s="127">
        <f t="shared" si="3"/>
        <v>0</v>
      </c>
      <c r="K75" s="127">
        <f t="shared" si="3"/>
        <v>0</v>
      </c>
      <c r="L75" s="127">
        <f t="shared" si="4"/>
        <v>0</v>
      </c>
      <c r="M75" s="127">
        <f t="shared" si="5"/>
        <v>0</v>
      </c>
      <c r="N75" s="127">
        <f t="shared" si="5"/>
        <v>9</v>
      </c>
      <c r="O75" s="127">
        <f t="shared" si="5"/>
        <v>6</v>
      </c>
      <c r="P75" s="127">
        <f t="shared" si="6"/>
        <v>0</v>
      </c>
      <c r="Q75" s="127">
        <f t="shared" si="7"/>
        <v>0</v>
      </c>
      <c r="R75" s="127">
        <f t="shared" si="2"/>
        <v>0</v>
      </c>
      <c r="S75" s="127">
        <f t="shared" si="8"/>
        <v>0</v>
      </c>
      <c r="T75" s="127">
        <f t="shared" si="9"/>
        <v>8</v>
      </c>
      <c r="U75" s="127">
        <f t="shared" si="10"/>
        <v>0</v>
      </c>
      <c r="V75" s="127">
        <f t="shared" si="11"/>
        <v>0</v>
      </c>
      <c r="W75" s="127">
        <f t="shared" si="12"/>
        <v>24</v>
      </c>
    </row>
    <row r="76" spans="1:23" hidden="1" x14ac:dyDescent="0.15">
      <c r="A76">
        <v>52</v>
      </c>
      <c r="B76">
        <v>12</v>
      </c>
      <c r="C76">
        <v>7</v>
      </c>
      <c r="D76">
        <v>2</v>
      </c>
      <c r="E76">
        <v>9</v>
      </c>
      <c r="F76">
        <v>16</v>
      </c>
      <c r="H76" s="127">
        <f t="shared" si="3"/>
        <v>0</v>
      </c>
      <c r="I76" s="127">
        <f t="shared" si="3"/>
        <v>12</v>
      </c>
      <c r="J76" s="127">
        <f t="shared" si="3"/>
        <v>0</v>
      </c>
      <c r="K76" s="127">
        <f t="shared" si="3"/>
        <v>0</v>
      </c>
      <c r="L76" s="127">
        <f t="shared" si="4"/>
        <v>0</v>
      </c>
      <c r="M76" s="127">
        <f t="shared" si="5"/>
        <v>0</v>
      </c>
      <c r="N76" s="127">
        <f t="shared" si="5"/>
        <v>0</v>
      </c>
      <c r="O76" s="127">
        <f t="shared" si="5"/>
        <v>0</v>
      </c>
      <c r="P76" s="127">
        <f t="shared" si="6"/>
        <v>0</v>
      </c>
      <c r="Q76" s="127">
        <f t="shared" si="7"/>
        <v>0</v>
      </c>
      <c r="R76" s="127">
        <f t="shared" si="2"/>
        <v>0</v>
      </c>
      <c r="S76" s="127">
        <f t="shared" si="8"/>
        <v>0</v>
      </c>
      <c r="T76" s="127">
        <f t="shared" si="9"/>
        <v>0</v>
      </c>
      <c r="U76" s="127">
        <f t="shared" si="10"/>
        <v>0</v>
      </c>
      <c r="V76" s="127">
        <f t="shared" si="11"/>
        <v>18</v>
      </c>
      <c r="W76" s="127">
        <f t="shared" si="12"/>
        <v>31</v>
      </c>
    </row>
    <row r="77" spans="1:23" hidden="1" x14ac:dyDescent="0.15">
      <c r="A77">
        <v>53</v>
      </c>
      <c r="B77">
        <v>13</v>
      </c>
      <c r="C77">
        <v>6</v>
      </c>
      <c r="D77">
        <v>3</v>
      </c>
      <c r="E77">
        <v>8</v>
      </c>
      <c r="F77">
        <v>13</v>
      </c>
      <c r="H77" s="127">
        <f t="shared" si="3"/>
        <v>0</v>
      </c>
      <c r="I77" s="127">
        <f t="shared" si="3"/>
        <v>0</v>
      </c>
      <c r="J77" s="127">
        <f t="shared" si="3"/>
        <v>0</v>
      </c>
      <c r="K77" s="127">
        <f t="shared" si="3"/>
        <v>0</v>
      </c>
      <c r="L77" s="127">
        <f t="shared" si="4"/>
        <v>0</v>
      </c>
      <c r="M77" s="127">
        <f t="shared" si="5"/>
        <v>0</v>
      </c>
      <c r="N77" s="127">
        <f t="shared" si="5"/>
        <v>42</v>
      </c>
      <c r="O77" s="127">
        <f t="shared" si="5"/>
        <v>0</v>
      </c>
      <c r="P77" s="127">
        <f t="shared" si="6"/>
        <v>0</v>
      </c>
      <c r="Q77" s="127">
        <f t="shared" si="7"/>
        <v>6</v>
      </c>
      <c r="R77" s="127">
        <f t="shared" si="2"/>
        <v>0</v>
      </c>
      <c r="S77" s="127">
        <f t="shared" si="8"/>
        <v>0</v>
      </c>
      <c r="T77" s="127">
        <f t="shared" si="9"/>
        <v>0</v>
      </c>
      <c r="U77" s="127">
        <f t="shared" si="10"/>
        <v>0</v>
      </c>
      <c r="V77" s="127">
        <f t="shared" si="11"/>
        <v>0</v>
      </c>
      <c r="W77" s="127">
        <f t="shared" si="12"/>
        <v>49</v>
      </c>
    </row>
    <row r="78" spans="1:23" hidden="1" x14ac:dyDescent="0.15">
      <c r="A78">
        <v>54</v>
      </c>
      <c r="B78">
        <v>14</v>
      </c>
      <c r="C78">
        <v>5</v>
      </c>
      <c r="D78">
        <v>4</v>
      </c>
      <c r="E78">
        <v>7</v>
      </c>
      <c r="F78">
        <v>6</v>
      </c>
      <c r="H78" s="127">
        <f t="shared" si="3"/>
        <v>0</v>
      </c>
      <c r="I78" s="127">
        <f t="shared" si="3"/>
        <v>16</v>
      </c>
      <c r="J78" s="127">
        <f t="shared" si="3"/>
        <v>0</v>
      </c>
      <c r="K78" s="127">
        <f t="shared" si="3"/>
        <v>0</v>
      </c>
      <c r="L78" s="127">
        <f t="shared" si="4"/>
        <v>16</v>
      </c>
      <c r="M78" s="127">
        <f t="shared" si="5"/>
        <v>0</v>
      </c>
      <c r="N78" s="127">
        <f t="shared" si="5"/>
        <v>4</v>
      </c>
      <c r="O78" s="127">
        <f t="shared" si="5"/>
        <v>0</v>
      </c>
      <c r="P78" s="127">
        <f t="shared" si="6"/>
        <v>0</v>
      </c>
      <c r="Q78" s="127">
        <f t="shared" si="7"/>
        <v>0</v>
      </c>
      <c r="R78" s="127">
        <f t="shared" si="2"/>
        <v>0</v>
      </c>
      <c r="S78" s="127">
        <f t="shared" si="8"/>
        <v>0</v>
      </c>
      <c r="T78" s="127">
        <f t="shared" si="9"/>
        <v>5</v>
      </c>
      <c r="U78" s="127">
        <f t="shared" si="10"/>
        <v>0</v>
      </c>
      <c r="V78" s="127">
        <f t="shared" si="11"/>
        <v>0</v>
      </c>
      <c r="W78" s="127">
        <f t="shared" si="12"/>
        <v>42</v>
      </c>
    </row>
    <row r="79" spans="1:23" hidden="1" x14ac:dyDescent="0.15">
      <c r="A79">
        <v>55</v>
      </c>
      <c r="B79">
        <v>15</v>
      </c>
      <c r="C79">
        <v>4</v>
      </c>
      <c r="D79">
        <v>5</v>
      </c>
      <c r="E79">
        <v>6</v>
      </c>
      <c r="F79">
        <v>19</v>
      </c>
      <c r="H79" s="127">
        <f t="shared" si="3"/>
        <v>17</v>
      </c>
      <c r="I79" s="127">
        <f t="shared" si="3"/>
        <v>41</v>
      </c>
      <c r="J79" s="127">
        <f t="shared" si="3"/>
        <v>0</v>
      </c>
      <c r="K79" s="127">
        <f t="shared" si="3"/>
        <v>0</v>
      </c>
      <c r="L79" s="127">
        <f t="shared" si="4"/>
        <v>17</v>
      </c>
      <c r="M79" s="127">
        <f t="shared" si="5"/>
        <v>0</v>
      </c>
      <c r="N79" s="127">
        <f t="shared" si="5"/>
        <v>0</v>
      </c>
      <c r="O79" s="127">
        <f t="shared" si="5"/>
        <v>0</v>
      </c>
      <c r="P79" s="127">
        <f t="shared" si="6"/>
        <v>0</v>
      </c>
      <c r="Q79" s="127">
        <f t="shared" si="7"/>
        <v>0</v>
      </c>
      <c r="R79" s="127">
        <f t="shared" si="2"/>
        <v>0</v>
      </c>
      <c r="S79" s="127">
        <f t="shared" si="8"/>
        <v>0</v>
      </c>
      <c r="T79" s="127">
        <f t="shared" si="9"/>
        <v>35</v>
      </c>
      <c r="U79" s="127">
        <f t="shared" si="10"/>
        <v>0</v>
      </c>
      <c r="V79" s="127">
        <f t="shared" si="11"/>
        <v>0</v>
      </c>
      <c r="W79" s="127">
        <f t="shared" si="12"/>
        <v>111</v>
      </c>
    </row>
    <row r="80" spans="1:23" hidden="1" x14ac:dyDescent="0.15">
      <c r="A80">
        <v>56</v>
      </c>
      <c r="B80">
        <v>16</v>
      </c>
      <c r="C80">
        <v>3</v>
      </c>
      <c r="D80">
        <v>6</v>
      </c>
      <c r="E80">
        <v>5</v>
      </c>
      <c r="F80">
        <v>12</v>
      </c>
      <c r="H80" s="127">
        <f t="shared" si="3"/>
        <v>0</v>
      </c>
      <c r="I80" s="127">
        <f t="shared" si="3"/>
        <v>0</v>
      </c>
      <c r="J80" s="127">
        <f t="shared" si="3"/>
        <v>0</v>
      </c>
      <c r="K80" s="127">
        <f t="shared" si="3"/>
        <v>0</v>
      </c>
      <c r="L80" s="127">
        <f t="shared" si="4"/>
        <v>18</v>
      </c>
      <c r="M80" s="127">
        <f t="shared" si="5"/>
        <v>0</v>
      </c>
      <c r="N80" s="127">
        <f t="shared" si="5"/>
        <v>0</v>
      </c>
      <c r="O80" s="127">
        <f t="shared" si="5"/>
        <v>0</v>
      </c>
      <c r="P80" s="127">
        <f t="shared" si="6"/>
        <v>0</v>
      </c>
      <c r="Q80" s="127">
        <f t="shared" si="7"/>
        <v>0</v>
      </c>
      <c r="R80" s="127">
        <f t="shared" si="2"/>
        <v>0</v>
      </c>
      <c r="S80" s="127">
        <f t="shared" si="8"/>
        <v>0</v>
      </c>
      <c r="T80" s="127">
        <f t="shared" si="9"/>
        <v>0</v>
      </c>
      <c r="U80" s="127">
        <f t="shared" si="10"/>
        <v>0</v>
      </c>
      <c r="V80" s="127">
        <f t="shared" si="11"/>
        <v>0</v>
      </c>
      <c r="W80" s="127">
        <f t="shared" si="12"/>
        <v>19</v>
      </c>
    </row>
    <row r="81" spans="1:23" hidden="1" x14ac:dyDescent="0.15">
      <c r="A81">
        <v>57</v>
      </c>
      <c r="B81">
        <v>17</v>
      </c>
      <c r="C81">
        <v>2</v>
      </c>
      <c r="D81">
        <v>7</v>
      </c>
      <c r="E81">
        <v>4</v>
      </c>
      <c r="F81">
        <v>5</v>
      </c>
      <c r="H81" s="127">
        <f t="shared" si="3"/>
        <v>0</v>
      </c>
      <c r="I81" s="127">
        <f t="shared" si="3"/>
        <v>0</v>
      </c>
      <c r="J81" s="127">
        <f t="shared" si="3"/>
        <v>0</v>
      </c>
      <c r="K81" s="127">
        <f t="shared" si="3"/>
        <v>33</v>
      </c>
      <c r="L81" s="127">
        <f t="shared" si="4"/>
        <v>0</v>
      </c>
      <c r="M81" s="127">
        <f t="shared" si="5"/>
        <v>0</v>
      </c>
      <c r="N81" s="127">
        <f t="shared" si="5"/>
        <v>0</v>
      </c>
      <c r="O81" s="127">
        <f t="shared" si="5"/>
        <v>0</v>
      </c>
      <c r="P81" s="127">
        <f t="shared" si="6"/>
        <v>0</v>
      </c>
      <c r="Q81" s="127">
        <f t="shared" si="7"/>
        <v>0</v>
      </c>
      <c r="R81" s="127">
        <f t="shared" si="2"/>
        <v>4</v>
      </c>
      <c r="S81" s="127">
        <f t="shared" si="8"/>
        <v>0</v>
      </c>
      <c r="T81" s="127">
        <f t="shared" si="9"/>
        <v>0</v>
      </c>
      <c r="U81" s="127">
        <f t="shared" si="10"/>
        <v>0</v>
      </c>
      <c r="V81" s="127">
        <f t="shared" si="11"/>
        <v>0</v>
      </c>
      <c r="W81" s="127">
        <f t="shared" si="12"/>
        <v>38</v>
      </c>
    </row>
    <row r="82" spans="1:23" hidden="1" x14ac:dyDescent="0.15">
      <c r="A82">
        <v>58</v>
      </c>
      <c r="B82">
        <v>18</v>
      </c>
      <c r="C82">
        <v>1</v>
      </c>
      <c r="D82">
        <v>8</v>
      </c>
      <c r="E82">
        <v>3</v>
      </c>
      <c r="F82">
        <v>18</v>
      </c>
      <c r="H82" s="127">
        <f t="shared" si="3"/>
        <v>0</v>
      </c>
      <c r="I82" s="127">
        <f t="shared" si="3"/>
        <v>37</v>
      </c>
      <c r="J82" s="127">
        <f t="shared" si="3"/>
        <v>0</v>
      </c>
      <c r="K82" s="127">
        <f t="shared" si="3"/>
        <v>0</v>
      </c>
      <c r="L82" s="127">
        <f t="shared" si="4"/>
        <v>0</v>
      </c>
      <c r="M82" s="127">
        <f t="shared" si="5"/>
        <v>0</v>
      </c>
      <c r="N82" s="127">
        <f t="shared" si="5"/>
        <v>0</v>
      </c>
      <c r="O82" s="127">
        <f t="shared" si="5"/>
        <v>0</v>
      </c>
      <c r="P82" s="127">
        <f t="shared" si="6"/>
        <v>0</v>
      </c>
      <c r="Q82" s="127">
        <f t="shared" si="7"/>
        <v>6</v>
      </c>
      <c r="R82" s="127">
        <f t="shared" si="2"/>
        <v>37</v>
      </c>
      <c r="S82" s="127">
        <f t="shared" si="8"/>
        <v>0</v>
      </c>
      <c r="T82" s="127">
        <f t="shared" si="9"/>
        <v>0</v>
      </c>
      <c r="U82" s="127">
        <f t="shared" si="10"/>
        <v>0</v>
      </c>
      <c r="V82" s="127">
        <f t="shared" si="11"/>
        <v>0</v>
      </c>
      <c r="W82" s="127">
        <f t="shared" si="12"/>
        <v>81</v>
      </c>
    </row>
    <row r="83" spans="1:23" hidden="1" x14ac:dyDescent="0.15">
      <c r="A83">
        <v>59</v>
      </c>
      <c r="B83">
        <v>19</v>
      </c>
      <c r="C83">
        <v>20</v>
      </c>
      <c r="D83">
        <v>9</v>
      </c>
      <c r="E83">
        <v>2</v>
      </c>
      <c r="F83">
        <v>11</v>
      </c>
      <c r="H83" s="127">
        <f t="shared" si="3"/>
        <v>27</v>
      </c>
      <c r="I83" s="127">
        <f t="shared" si="3"/>
        <v>48</v>
      </c>
      <c r="J83" s="127">
        <f t="shared" si="3"/>
        <v>0</v>
      </c>
      <c r="K83" s="127">
        <f t="shared" si="3"/>
        <v>36</v>
      </c>
      <c r="L83" s="127">
        <f t="shared" si="4"/>
        <v>0</v>
      </c>
      <c r="M83" s="127">
        <f t="shared" si="5"/>
        <v>39</v>
      </c>
      <c r="N83" s="127">
        <f t="shared" si="5"/>
        <v>0</v>
      </c>
      <c r="O83" s="127">
        <f t="shared" si="5"/>
        <v>49</v>
      </c>
      <c r="P83" s="127">
        <f t="shared" si="6"/>
        <v>0</v>
      </c>
      <c r="Q83" s="127">
        <f t="shared" si="7"/>
        <v>0</v>
      </c>
      <c r="R83" s="127">
        <f t="shared" si="2"/>
        <v>43</v>
      </c>
      <c r="S83" s="127">
        <f t="shared" si="8"/>
        <v>0</v>
      </c>
      <c r="T83" s="127">
        <f t="shared" si="9"/>
        <v>11</v>
      </c>
      <c r="U83" s="127">
        <f t="shared" si="10"/>
        <v>0</v>
      </c>
      <c r="V83" s="127">
        <f t="shared" si="11"/>
        <v>0</v>
      </c>
      <c r="W83" s="127">
        <f t="shared" si="12"/>
        <v>254</v>
      </c>
    </row>
    <row r="84" spans="1:23" hidden="1" x14ac:dyDescent="0.15">
      <c r="A84">
        <v>60</v>
      </c>
      <c r="B84">
        <v>20</v>
      </c>
      <c r="C84">
        <v>19</v>
      </c>
      <c r="D84">
        <v>10</v>
      </c>
      <c r="E84">
        <v>1</v>
      </c>
      <c r="F84">
        <v>4</v>
      </c>
      <c r="H84" s="127">
        <f t="shared" si="3"/>
        <v>27</v>
      </c>
      <c r="I84" s="127">
        <f t="shared" si="3"/>
        <v>0</v>
      </c>
      <c r="J84" s="127">
        <f t="shared" si="3"/>
        <v>0</v>
      </c>
      <c r="K84" s="127">
        <f t="shared" si="3"/>
        <v>0</v>
      </c>
      <c r="L84" s="127">
        <f t="shared" si="4"/>
        <v>0</v>
      </c>
      <c r="M84" s="127">
        <f t="shared" si="5"/>
        <v>22</v>
      </c>
      <c r="N84" s="127">
        <f t="shared" si="5"/>
        <v>0</v>
      </c>
      <c r="O84" s="127">
        <f t="shared" si="5"/>
        <v>0</v>
      </c>
      <c r="P84" s="127">
        <f t="shared" si="6"/>
        <v>0</v>
      </c>
      <c r="Q84" s="127">
        <f t="shared" si="7"/>
        <v>0</v>
      </c>
      <c r="R84" s="127">
        <f t="shared" si="2"/>
        <v>0</v>
      </c>
      <c r="S84" s="127">
        <f t="shared" si="8"/>
        <v>0</v>
      </c>
      <c r="T84" s="127">
        <f t="shared" si="9"/>
        <v>0</v>
      </c>
      <c r="U84" s="127">
        <f t="shared" si="10"/>
        <v>0</v>
      </c>
      <c r="V84" s="127">
        <f t="shared" si="11"/>
        <v>0</v>
      </c>
      <c r="W84" s="127">
        <f t="shared" si="12"/>
        <v>50</v>
      </c>
    </row>
    <row r="85" spans="1:23" hidden="1" x14ac:dyDescent="0.15">
      <c r="A85">
        <v>61</v>
      </c>
      <c r="B85">
        <v>1</v>
      </c>
      <c r="C85">
        <v>18</v>
      </c>
      <c r="D85">
        <v>11</v>
      </c>
      <c r="E85">
        <v>20</v>
      </c>
      <c r="F85">
        <v>17</v>
      </c>
      <c r="H85" s="127">
        <f t="shared" si="3"/>
        <v>0</v>
      </c>
      <c r="I85" s="127">
        <f t="shared" si="3"/>
        <v>0</v>
      </c>
      <c r="J85" s="127">
        <f t="shared" si="3"/>
        <v>0</v>
      </c>
      <c r="K85" s="127">
        <f t="shared" si="3"/>
        <v>0</v>
      </c>
      <c r="L85" s="127">
        <f t="shared" si="4"/>
        <v>0</v>
      </c>
      <c r="M85" s="127">
        <f t="shared" si="5"/>
        <v>0</v>
      </c>
      <c r="N85" s="127">
        <f t="shared" si="5"/>
        <v>0</v>
      </c>
      <c r="O85" s="127">
        <f t="shared" si="5"/>
        <v>25</v>
      </c>
      <c r="P85" s="127">
        <f t="shared" si="6"/>
        <v>0</v>
      </c>
      <c r="Q85" s="127">
        <f t="shared" si="7"/>
        <v>49</v>
      </c>
      <c r="R85" s="127">
        <f t="shared" si="2"/>
        <v>0</v>
      </c>
      <c r="S85" s="127">
        <f t="shared" si="8"/>
        <v>0</v>
      </c>
      <c r="T85" s="127">
        <f t="shared" si="9"/>
        <v>28</v>
      </c>
      <c r="U85" s="127">
        <f t="shared" si="10"/>
        <v>0</v>
      </c>
      <c r="V85" s="127">
        <f t="shared" si="11"/>
        <v>0</v>
      </c>
      <c r="W85" s="127">
        <f t="shared" si="12"/>
        <v>103</v>
      </c>
    </row>
    <row r="86" spans="1:23" hidden="1" x14ac:dyDescent="0.15">
      <c r="A86">
        <v>62</v>
      </c>
      <c r="B86">
        <v>2</v>
      </c>
      <c r="C86">
        <v>17</v>
      </c>
      <c r="D86">
        <v>12</v>
      </c>
      <c r="E86">
        <v>19</v>
      </c>
      <c r="F86">
        <v>10</v>
      </c>
      <c r="H86" s="127">
        <f t="shared" si="3"/>
        <v>0</v>
      </c>
      <c r="I86" s="127">
        <f t="shared" si="3"/>
        <v>12</v>
      </c>
      <c r="J86" s="127">
        <f t="shared" si="3"/>
        <v>0</v>
      </c>
      <c r="K86" s="127">
        <f t="shared" si="3"/>
        <v>0</v>
      </c>
      <c r="L86" s="127">
        <f t="shared" si="4"/>
        <v>0</v>
      </c>
      <c r="M86" s="127">
        <f t="shared" si="5"/>
        <v>34</v>
      </c>
      <c r="N86" s="127">
        <f t="shared" si="5"/>
        <v>0</v>
      </c>
      <c r="O86" s="127">
        <f t="shared" si="5"/>
        <v>0</v>
      </c>
      <c r="P86" s="127">
        <f t="shared" si="6"/>
        <v>0</v>
      </c>
      <c r="Q86" s="127">
        <f t="shared" si="7"/>
        <v>0</v>
      </c>
      <c r="R86" s="127">
        <f t="shared" si="2"/>
        <v>0</v>
      </c>
      <c r="S86" s="127">
        <f t="shared" si="8"/>
        <v>0</v>
      </c>
      <c r="T86" s="127">
        <f t="shared" si="9"/>
        <v>22</v>
      </c>
      <c r="U86" s="127">
        <f t="shared" si="10"/>
        <v>0</v>
      </c>
      <c r="V86" s="127">
        <f t="shared" si="11"/>
        <v>0</v>
      </c>
      <c r="W86" s="127">
        <f t="shared" si="12"/>
        <v>69</v>
      </c>
    </row>
    <row r="87" spans="1:23" hidden="1" x14ac:dyDescent="0.15">
      <c r="A87">
        <v>63</v>
      </c>
      <c r="B87">
        <v>3</v>
      </c>
      <c r="C87">
        <v>16</v>
      </c>
      <c r="D87">
        <v>13</v>
      </c>
      <c r="E87">
        <v>18</v>
      </c>
      <c r="F87">
        <v>3</v>
      </c>
      <c r="H87" s="127">
        <f t="shared" si="3"/>
        <v>0</v>
      </c>
      <c r="I87" s="127">
        <f t="shared" si="3"/>
        <v>0</v>
      </c>
      <c r="J87" s="127">
        <f t="shared" si="3"/>
        <v>0</v>
      </c>
      <c r="K87" s="127">
        <f t="shared" si="3"/>
        <v>0</v>
      </c>
      <c r="L87" s="127">
        <f t="shared" si="4"/>
        <v>0</v>
      </c>
      <c r="M87" s="127">
        <f t="shared" si="5"/>
        <v>0</v>
      </c>
      <c r="N87" s="127">
        <f t="shared" si="5"/>
        <v>0</v>
      </c>
      <c r="O87" s="127">
        <f t="shared" si="5"/>
        <v>0</v>
      </c>
      <c r="P87" s="127">
        <f t="shared" si="6"/>
        <v>18</v>
      </c>
      <c r="Q87" s="127">
        <f t="shared" si="7"/>
        <v>0</v>
      </c>
      <c r="R87" s="127">
        <f t="shared" si="2"/>
        <v>0</v>
      </c>
      <c r="S87" s="127">
        <f t="shared" si="8"/>
        <v>0</v>
      </c>
      <c r="T87" s="127">
        <f t="shared" si="9"/>
        <v>0</v>
      </c>
      <c r="U87" s="127">
        <f t="shared" si="10"/>
        <v>0</v>
      </c>
      <c r="V87" s="127">
        <f t="shared" si="11"/>
        <v>0</v>
      </c>
      <c r="W87" s="127">
        <f t="shared" si="12"/>
        <v>19</v>
      </c>
    </row>
    <row r="88" spans="1:23" hidden="1" x14ac:dyDescent="0.15">
      <c r="A88">
        <v>64</v>
      </c>
      <c r="B88">
        <v>4</v>
      </c>
      <c r="C88">
        <v>15</v>
      </c>
      <c r="D88">
        <v>14</v>
      </c>
      <c r="E88">
        <v>17</v>
      </c>
      <c r="F88">
        <v>16</v>
      </c>
      <c r="H88" s="127">
        <f t="shared" si="3"/>
        <v>17</v>
      </c>
      <c r="I88" s="127">
        <f t="shared" si="3"/>
        <v>16</v>
      </c>
      <c r="J88" s="127">
        <f t="shared" si="3"/>
        <v>0</v>
      </c>
      <c r="K88" s="127">
        <f t="shared" si="3"/>
        <v>18</v>
      </c>
      <c r="L88" s="127">
        <f t="shared" si="4"/>
        <v>0</v>
      </c>
      <c r="M88" s="127">
        <f t="shared" si="5"/>
        <v>0</v>
      </c>
      <c r="N88" s="127">
        <f t="shared" si="5"/>
        <v>52</v>
      </c>
      <c r="O88" s="127">
        <f t="shared" si="5"/>
        <v>20</v>
      </c>
      <c r="P88" s="127">
        <f t="shared" si="6"/>
        <v>17</v>
      </c>
      <c r="Q88" s="127">
        <f t="shared" si="7"/>
        <v>51</v>
      </c>
      <c r="R88" s="127">
        <f t="shared" si="2"/>
        <v>19</v>
      </c>
      <c r="S88" s="127">
        <f t="shared" si="8"/>
        <v>16</v>
      </c>
      <c r="T88" s="127">
        <f t="shared" si="9"/>
        <v>24</v>
      </c>
      <c r="U88" s="127">
        <f t="shared" si="10"/>
        <v>0</v>
      </c>
      <c r="V88" s="127">
        <f t="shared" si="11"/>
        <v>18</v>
      </c>
      <c r="W88" s="127">
        <f t="shared" si="12"/>
        <v>269</v>
      </c>
    </row>
    <row r="89" spans="1:23" hidden="1" x14ac:dyDescent="0.15">
      <c r="A89">
        <v>65</v>
      </c>
      <c r="B89">
        <v>5</v>
      </c>
      <c r="C89">
        <v>14</v>
      </c>
      <c r="D89">
        <v>15</v>
      </c>
      <c r="E89">
        <v>16</v>
      </c>
      <c r="F89">
        <v>9</v>
      </c>
      <c r="H89" s="127">
        <f t="shared" si="3"/>
        <v>0</v>
      </c>
      <c r="I89" s="127">
        <f t="shared" si="3"/>
        <v>41</v>
      </c>
      <c r="J89" s="127">
        <f t="shared" si="3"/>
        <v>0</v>
      </c>
      <c r="K89" s="127">
        <f t="shared" si="3"/>
        <v>0</v>
      </c>
      <c r="L89" s="127">
        <f t="shared" si="4"/>
        <v>0</v>
      </c>
      <c r="M89" s="127">
        <f t="shared" si="5"/>
        <v>0</v>
      </c>
      <c r="N89" s="127">
        <f t="shared" si="5"/>
        <v>19</v>
      </c>
      <c r="O89" s="127">
        <f t="shared" si="5"/>
        <v>0</v>
      </c>
      <c r="P89" s="127">
        <f t="shared" si="6"/>
        <v>16</v>
      </c>
      <c r="Q89" s="127">
        <f t="shared" si="7"/>
        <v>20</v>
      </c>
      <c r="R89" s="127">
        <f t="shared" si="7"/>
        <v>0</v>
      </c>
      <c r="S89" s="127">
        <f t="shared" si="8"/>
        <v>17</v>
      </c>
      <c r="T89" s="127">
        <f t="shared" si="9"/>
        <v>0</v>
      </c>
      <c r="U89" s="127">
        <f t="shared" si="10"/>
        <v>18</v>
      </c>
      <c r="V89" s="127">
        <f t="shared" si="11"/>
        <v>0</v>
      </c>
      <c r="W89" s="127">
        <f t="shared" si="12"/>
        <v>132</v>
      </c>
    </row>
    <row r="90" spans="1:23" hidden="1" x14ac:dyDescent="0.15">
      <c r="A90">
        <v>66</v>
      </c>
      <c r="B90">
        <v>6</v>
      </c>
      <c r="C90">
        <v>13</v>
      </c>
      <c r="D90">
        <v>16</v>
      </c>
      <c r="E90">
        <v>15</v>
      </c>
      <c r="F90">
        <v>6</v>
      </c>
      <c r="H90" s="127">
        <f t="shared" ref="H90:K153" si="13">INDEX($B$2:$V$22,$B90,C90)</f>
        <v>0</v>
      </c>
      <c r="I90" s="127">
        <f t="shared" si="13"/>
        <v>0</v>
      </c>
      <c r="J90" s="127">
        <f t="shared" si="13"/>
        <v>0</v>
      </c>
      <c r="K90" s="127">
        <f t="shared" si="13"/>
        <v>0</v>
      </c>
      <c r="L90" s="127">
        <f t="shared" ref="L90:L153" si="14">INDEX($B$2:$V$22,$B90,$G$25)</f>
        <v>0</v>
      </c>
      <c r="M90" s="127">
        <f t="shared" ref="M90:O153" si="15">INDEX($B$2:$V$22,$C90,D90)</f>
        <v>0</v>
      </c>
      <c r="N90" s="127">
        <f t="shared" si="15"/>
        <v>0</v>
      </c>
      <c r="O90" s="127">
        <f t="shared" si="15"/>
        <v>0</v>
      </c>
      <c r="P90" s="127">
        <f t="shared" ref="P90:P153" si="16">INDEX($B$2:$V$22,$C90,$G$25)</f>
        <v>0</v>
      </c>
      <c r="Q90" s="127">
        <f t="shared" ref="Q90:R153" si="17">INDEX($B$2:$V$22,$D90,E90)</f>
        <v>20</v>
      </c>
      <c r="R90" s="127">
        <f t="shared" si="17"/>
        <v>0</v>
      </c>
      <c r="S90" s="127">
        <f t="shared" ref="S90:S153" si="18">INDEX($B$2:$V$22,$D90,$G$25)</f>
        <v>18</v>
      </c>
      <c r="T90" s="127">
        <f t="shared" ref="T90:T153" si="19">INDEX($B$2:$V$22,$E90,F90)</f>
        <v>0</v>
      </c>
      <c r="U90" s="127">
        <f t="shared" ref="U90:U153" si="20">INDEX($B$2:$V$22,$E90,$G$25)</f>
        <v>17</v>
      </c>
      <c r="V90" s="127">
        <f t="shared" ref="V90:V153" si="21">INDEX($B$2:$V$22,$F90,$G$25)</f>
        <v>0</v>
      </c>
      <c r="W90" s="127">
        <f t="shared" ref="W90:W153" si="22">SUM(H90:V90)+$G$27</f>
        <v>56</v>
      </c>
    </row>
    <row r="91" spans="1:23" hidden="1" x14ac:dyDescent="0.15">
      <c r="A91">
        <v>67</v>
      </c>
      <c r="B91">
        <v>7</v>
      </c>
      <c r="C91">
        <v>12</v>
      </c>
      <c r="D91">
        <v>17</v>
      </c>
      <c r="E91">
        <v>14</v>
      </c>
      <c r="F91">
        <v>19</v>
      </c>
      <c r="H91" s="127">
        <f t="shared" si="13"/>
        <v>0</v>
      </c>
      <c r="I91" s="127">
        <f t="shared" si="13"/>
        <v>0</v>
      </c>
      <c r="J91" s="127">
        <f t="shared" si="13"/>
        <v>0</v>
      </c>
      <c r="K91" s="127">
        <f t="shared" si="13"/>
        <v>0</v>
      </c>
      <c r="L91" s="127">
        <f t="shared" si="14"/>
        <v>0</v>
      </c>
      <c r="M91" s="127">
        <f t="shared" si="15"/>
        <v>34</v>
      </c>
      <c r="N91" s="127">
        <f t="shared" si="15"/>
        <v>44</v>
      </c>
      <c r="O91" s="127">
        <f t="shared" si="15"/>
        <v>0</v>
      </c>
      <c r="P91" s="127">
        <f t="shared" si="16"/>
        <v>0</v>
      </c>
      <c r="Q91" s="127">
        <f t="shared" si="17"/>
        <v>51</v>
      </c>
      <c r="R91" s="127">
        <f t="shared" si="17"/>
        <v>0</v>
      </c>
      <c r="S91" s="127">
        <f t="shared" si="18"/>
        <v>0</v>
      </c>
      <c r="T91" s="127">
        <f t="shared" si="19"/>
        <v>0</v>
      </c>
      <c r="U91" s="127">
        <f t="shared" si="20"/>
        <v>16</v>
      </c>
      <c r="V91" s="127">
        <f t="shared" si="21"/>
        <v>0</v>
      </c>
      <c r="W91" s="127">
        <f t="shared" si="22"/>
        <v>146</v>
      </c>
    </row>
    <row r="92" spans="1:23" hidden="1" x14ac:dyDescent="0.15">
      <c r="A92">
        <v>68</v>
      </c>
      <c r="B92">
        <v>8</v>
      </c>
      <c r="C92">
        <v>11</v>
      </c>
      <c r="D92">
        <v>18</v>
      </c>
      <c r="E92">
        <v>13</v>
      </c>
      <c r="F92">
        <v>12</v>
      </c>
      <c r="H92" s="127">
        <f t="shared" si="13"/>
        <v>0</v>
      </c>
      <c r="I92" s="127">
        <f t="shared" si="13"/>
        <v>37</v>
      </c>
      <c r="J92" s="127">
        <f t="shared" si="13"/>
        <v>0</v>
      </c>
      <c r="K92" s="127">
        <f t="shared" si="13"/>
        <v>0</v>
      </c>
      <c r="L92" s="127">
        <f t="shared" si="14"/>
        <v>0</v>
      </c>
      <c r="M92" s="127">
        <f t="shared" si="15"/>
        <v>0</v>
      </c>
      <c r="N92" s="127">
        <f t="shared" si="15"/>
        <v>14</v>
      </c>
      <c r="O92" s="127">
        <f t="shared" si="15"/>
        <v>0</v>
      </c>
      <c r="P92" s="127">
        <f t="shared" si="16"/>
        <v>0</v>
      </c>
      <c r="Q92" s="127">
        <f t="shared" si="17"/>
        <v>0</v>
      </c>
      <c r="R92" s="127">
        <f t="shared" si="17"/>
        <v>0</v>
      </c>
      <c r="S92" s="127">
        <f t="shared" si="18"/>
        <v>0</v>
      </c>
      <c r="T92" s="127">
        <f t="shared" si="19"/>
        <v>15</v>
      </c>
      <c r="U92" s="127">
        <f t="shared" si="20"/>
        <v>0</v>
      </c>
      <c r="V92" s="127">
        <f t="shared" si="21"/>
        <v>0</v>
      </c>
      <c r="W92" s="127">
        <f t="shared" si="22"/>
        <v>67</v>
      </c>
    </row>
    <row r="93" spans="1:23" hidden="1" x14ac:dyDescent="0.15">
      <c r="A93">
        <v>69</v>
      </c>
      <c r="B93">
        <v>9</v>
      </c>
      <c r="C93">
        <v>10</v>
      </c>
      <c r="D93">
        <v>19</v>
      </c>
      <c r="E93">
        <v>12</v>
      </c>
      <c r="F93">
        <v>5</v>
      </c>
      <c r="H93" s="127">
        <f t="shared" si="13"/>
        <v>10</v>
      </c>
      <c r="I93" s="127">
        <f t="shared" si="13"/>
        <v>48</v>
      </c>
      <c r="J93" s="127">
        <f t="shared" si="13"/>
        <v>0</v>
      </c>
      <c r="K93" s="127">
        <f t="shared" si="13"/>
        <v>0</v>
      </c>
      <c r="L93" s="127">
        <f t="shared" si="14"/>
        <v>0</v>
      </c>
      <c r="M93" s="127">
        <f t="shared" si="15"/>
        <v>22</v>
      </c>
      <c r="N93" s="127">
        <f t="shared" si="15"/>
        <v>0</v>
      </c>
      <c r="O93" s="127">
        <f t="shared" si="15"/>
        <v>0</v>
      </c>
      <c r="P93" s="127">
        <f t="shared" si="16"/>
        <v>0</v>
      </c>
      <c r="Q93" s="127">
        <f t="shared" si="17"/>
        <v>0</v>
      </c>
      <c r="R93" s="127">
        <f t="shared" si="17"/>
        <v>0</v>
      </c>
      <c r="S93" s="127">
        <f t="shared" si="18"/>
        <v>0</v>
      </c>
      <c r="T93" s="127">
        <f t="shared" si="19"/>
        <v>0</v>
      </c>
      <c r="U93" s="127">
        <f t="shared" si="20"/>
        <v>0</v>
      </c>
      <c r="V93" s="127">
        <f t="shared" si="21"/>
        <v>0</v>
      </c>
      <c r="W93" s="127">
        <f t="shared" si="22"/>
        <v>81</v>
      </c>
    </row>
    <row r="94" spans="1:23" hidden="1" x14ac:dyDescent="0.15">
      <c r="A94">
        <v>70</v>
      </c>
      <c r="B94">
        <v>10</v>
      </c>
      <c r="C94">
        <v>9</v>
      </c>
      <c r="D94">
        <v>20</v>
      </c>
      <c r="E94">
        <v>11</v>
      </c>
      <c r="F94">
        <v>18</v>
      </c>
      <c r="H94" s="127">
        <f t="shared" si="13"/>
        <v>10</v>
      </c>
      <c r="I94" s="127">
        <f t="shared" si="13"/>
        <v>0</v>
      </c>
      <c r="J94" s="127">
        <f t="shared" si="13"/>
        <v>0</v>
      </c>
      <c r="K94" s="127">
        <f t="shared" si="13"/>
        <v>0</v>
      </c>
      <c r="L94" s="127">
        <f t="shared" si="14"/>
        <v>0</v>
      </c>
      <c r="M94" s="127">
        <f t="shared" si="15"/>
        <v>39</v>
      </c>
      <c r="N94" s="127">
        <f t="shared" si="15"/>
        <v>43</v>
      </c>
      <c r="O94" s="127">
        <f t="shared" si="15"/>
        <v>0</v>
      </c>
      <c r="P94" s="127">
        <f t="shared" si="16"/>
        <v>0</v>
      </c>
      <c r="Q94" s="127">
        <f t="shared" si="17"/>
        <v>49</v>
      </c>
      <c r="R94" s="127">
        <f t="shared" si="17"/>
        <v>0</v>
      </c>
      <c r="S94" s="127">
        <f t="shared" si="18"/>
        <v>0</v>
      </c>
      <c r="T94" s="127">
        <f t="shared" si="19"/>
        <v>0</v>
      </c>
      <c r="U94" s="127">
        <f t="shared" si="20"/>
        <v>0</v>
      </c>
      <c r="V94" s="127">
        <f t="shared" si="21"/>
        <v>0</v>
      </c>
      <c r="W94" s="127">
        <f t="shared" si="22"/>
        <v>142</v>
      </c>
    </row>
    <row r="95" spans="1:23" hidden="1" x14ac:dyDescent="0.15">
      <c r="A95">
        <v>71</v>
      </c>
      <c r="B95">
        <v>11</v>
      </c>
      <c r="C95">
        <v>8</v>
      </c>
      <c r="D95">
        <v>1</v>
      </c>
      <c r="E95">
        <v>10</v>
      </c>
      <c r="F95">
        <v>11</v>
      </c>
      <c r="H95" s="127">
        <f t="shared" si="13"/>
        <v>0</v>
      </c>
      <c r="I95" s="127">
        <f t="shared" si="13"/>
        <v>0</v>
      </c>
      <c r="J95" s="127">
        <f t="shared" si="13"/>
        <v>0</v>
      </c>
      <c r="K95" s="127">
        <f t="shared" si="13"/>
        <v>0</v>
      </c>
      <c r="L95" s="127">
        <f t="shared" si="14"/>
        <v>0</v>
      </c>
      <c r="M95" s="127">
        <f t="shared" si="15"/>
        <v>0</v>
      </c>
      <c r="N95" s="127">
        <f t="shared" si="15"/>
        <v>9</v>
      </c>
      <c r="O95" s="127">
        <f t="shared" si="15"/>
        <v>0</v>
      </c>
      <c r="P95" s="127">
        <f t="shared" si="16"/>
        <v>0</v>
      </c>
      <c r="Q95" s="127">
        <f t="shared" si="17"/>
        <v>0</v>
      </c>
      <c r="R95" s="127">
        <f t="shared" si="17"/>
        <v>0</v>
      </c>
      <c r="S95" s="127">
        <f t="shared" si="18"/>
        <v>0</v>
      </c>
      <c r="T95" s="127">
        <f t="shared" si="19"/>
        <v>0</v>
      </c>
      <c r="U95" s="127">
        <f t="shared" si="20"/>
        <v>0</v>
      </c>
      <c r="V95" s="127">
        <f t="shared" si="21"/>
        <v>0</v>
      </c>
      <c r="W95" s="127">
        <f t="shared" si="22"/>
        <v>10</v>
      </c>
    </row>
    <row r="96" spans="1:23" hidden="1" x14ac:dyDescent="0.15">
      <c r="A96">
        <v>72</v>
      </c>
      <c r="B96">
        <v>12</v>
      </c>
      <c r="C96">
        <v>7</v>
      </c>
      <c r="D96">
        <v>2</v>
      </c>
      <c r="E96">
        <v>9</v>
      </c>
      <c r="F96">
        <v>4</v>
      </c>
      <c r="H96" s="127">
        <f t="shared" si="13"/>
        <v>0</v>
      </c>
      <c r="I96" s="127">
        <f t="shared" si="13"/>
        <v>12</v>
      </c>
      <c r="J96" s="127">
        <f t="shared" si="13"/>
        <v>0</v>
      </c>
      <c r="K96" s="127">
        <f t="shared" si="13"/>
        <v>0</v>
      </c>
      <c r="L96" s="127">
        <f t="shared" si="14"/>
        <v>0</v>
      </c>
      <c r="M96" s="127">
        <f t="shared" si="15"/>
        <v>0</v>
      </c>
      <c r="N96" s="127">
        <f t="shared" si="15"/>
        <v>0</v>
      </c>
      <c r="O96" s="127">
        <f t="shared" si="15"/>
        <v>0</v>
      </c>
      <c r="P96" s="127">
        <f t="shared" si="16"/>
        <v>0</v>
      </c>
      <c r="Q96" s="127">
        <f t="shared" si="17"/>
        <v>0</v>
      </c>
      <c r="R96" s="127">
        <f t="shared" si="17"/>
        <v>0</v>
      </c>
      <c r="S96" s="127">
        <f t="shared" si="18"/>
        <v>0</v>
      </c>
      <c r="T96" s="127">
        <f t="shared" si="19"/>
        <v>0</v>
      </c>
      <c r="U96" s="127">
        <f t="shared" si="20"/>
        <v>0</v>
      </c>
      <c r="V96" s="127">
        <f t="shared" si="21"/>
        <v>0</v>
      </c>
      <c r="W96" s="127">
        <f t="shared" si="22"/>
        <v>13</v>
      </c>
    </row>
    <row r="97" spans="1:23" hidden="1" x14ac:dyDescent="0.15">
      <c r="A97">
        <v>73</v>
      </c>
      <c r="B97">
        <v>13</v>
      </c>
      <c r="C97">
        <v>6</v>
      </c>
      <c r="D97">
        <v>3</v>
      </c>
      <c r="E97">
        <v>8</v>
      </c>
      <c r="F97">
        <v>17</v>
      </c>
      <c r="H97" s="127">
        <f t="shared" si="13"/>
        <v>0</v>
      </c>
      <c r="I97" s="127">
        <f t="shared" si="13"/>
        <v>0</v>
      </c>
      <c r="J97" s="127">
        <f t="shared" si="13"/>
        <v>0</v>
      </c>
      <c r="K97" s="127">
        <f t="shared" si="13"/>
        <v>0</v>
      </c>
      <c r="L97" s="127">
        <f t="shared" si="14"/>
        <v>0</v>
      </c>
      <c r="M97" s="127">
        <f t="shared" si="15"/>
        <v>0</v>
      </c>
      <c r="N97" s="127">
        <f t="shared" si="15"/>
        <v>42</v>
      </c>
      <c r="O97" s="127">
        <f t="shared" si="15"/>
        <v>0</v>
      </c>
      <c r="P97" s="127">
        <f t="shared" si="16"/>
        <v>0</v>
      </c>
      <c r="Q97" s="127">
        <f t="shared" si="17"/>
        <v>6</v>
      </c>
      <c r="R97" s="127">
        <f t="shared" si="17"/>
        <v>0</v>
      </c>
      <c r="S97" s="127">
        <f t="shared" si="18"/>
        <v>0</v>
      </c>
      <c r="T97" s="127">
        <f t="shared" si="19"/>
        <v>0</v>
      </c>
      <c r="U97" s="127">
        <f t="shared" si="20"/>
        <v>0</v>
      </c>
      <c r="V97" s="127">
        <f t="shared" si="21"/>
        <v>0</v>
      </c>
      <c r="W97" s="127">
        <f t="shared" si="22"/>
        <v>49</v>
      </c>
    </row>
    <row r="98" spans="1:23" hidden="1" x14ac:dyDescent="0.15">
      <c r="A98">
        <v>74</v>
      </c>
      <c r="B98">
        <v>14</v>
      </c>
      <c r="C98">
        <v>5</v>
      </c>
      <c r="D98">
        <v>4</v>
      </c>
      <c r="E98">
        <v>7</v>
      </c>
      <c r="F98">
        <v>10</v>
      </c>
      <c r="H98" s="127">
        <f t="shared" si="13"/>
        <v>0</v>
      </c>
      <c r="I98" s="127">
        <f t="shared" si="13"/>
        <v>16</v>
      </c>
      <c r="J98" s="127">
        <f t="shared" si="13"/>
        <v>0</v>
      </c>
      <c r="K98" s="127">
        <f t="shared" si="13"/>
        <v>0</v>
      </c>
      <c r="L98" s="127">
        <f t="shared" si="14"/>
        <v>16</v>
      </c>
      <c r="M98" s="127">
        <f t="shared" si="15"/>
        <v>0</v>
      </c>
      <c r="N98" s="127">
        <f t="shared" si="15"/>
        <v>4</v>
      </c>
      <c r="O98" s="127">
        <f t="shared" si="15"/>
        <v>0</v>
      </c>
      <c r="P98" s="127">
        <f t="shared" si="16"/>
        <v>0</v>
      </c>
      <c r="Q98" s="127">
        <f t="shared" si="17"/>
        <v>0</v>
      </c>
      <c r="R98" s="127">
        <f t="shared" si="17"/>
        <v>0</v>
      </c>
      <c r="S98" s="127">
        <f t="shared" si="18"/>
        <v>0</v>
      </c>
      <c r="T98" s="127">
        <f t="shared" si="19"/>
        <v>0</v>
      </c>
      <c r="U98" s="127">
        <f t="shared" si="20"/>
        <v>0</v>
      </c>
      <c r="V98" s="127">
        <f t="shared" si="21"/>
        <v>0</v>
      </c>
      <c r="W98" s="127">
        <f t="shared" si="22"/>
        <v>37</v>
      </c>
    </row>
    <row r="99" spans="1:23" hidden="1" x14ac:dyDescent="0.15">
      <c r="A99">
        <v>75</v>
      </c>
      <c r="B99">
        <v>15</v>
      </c>
      <c r="C99">
        <v>4</v>
      </c>
      <c r="D99">
        <v>5</v>
      </c>
      <c r="E99">
        <v>6</v>
      </c>
      <c r="F99">
        <v>3</v>
      </c>
      <c r="H99" s="127">
        <f t="shared" si="13"/>
        <v>17</v>
      </c>
      <c r="I99" s="127">
        <f t="shared" si="13"/>
        <v>41</v>
      </c>
      <c r="J99" s="127">
        <f t="shared" si="13"/>
        <v>0</v>
      </c>
      <c r="K99" s="127">
        <f t="shared" si="13"/>
        <v>0</v>
      </c>
      <c r="L99" s="127">
        <f t="shared" si="14"/>
        <v>17</v>
      </c>
      <c r="M99" s="127">
        <f t="shared" si="15"/>
        <v>0</v>
      </c>
      <c r="N99" s="127">
        <f t="shared" si="15"/>
        <v>0</v>
      </c>
      <c r="O99" s="127">
        <f t="shared" si="15"/>
        <v>0</v>
      </c>
      <c r="P99" s="127">
        <f t="shared" si="16"/>
        <v>0</v>
      </c>
      <c r="Q99" s="127">
        <f t="shared" si="17"/>
        <v>0</v>
      </c>
      <c r="R99" s="127">
        <f t="shared" si="17"/>
        <v>0</v>
      </c>
      <c r="S99" s="127">
        <f t="shared" si="18"/>
        <v>0</v>
      </c>
      <c r="T99" s="127">
        <f t="shared" si="19"/>
        <v>0</v>
      </c>
      <c r="U99" s="127">
        <f t="shared" si="20"/>
        <v>0</v>
      </c>
      <c r="V99" s="127">
        <f t="shared" si="21"/>
        <v>0</v>
      </c>
      <c r="W99" s="127">
        <f t="shared" si="22"/>
        <v>76</v>
      </c>
    </row>
    <row r="100" spans="1:23" hidden="1" x14ac:dyDescent="0.15">
      <c r="A100">
        <v>76</v>
      </c>
      <c r="B100">
        <v>16</v>
      </c>
      <c r="C100">
        <v>3</v>
      </c>
      <c r="D100">
        <v>6</v>
      </c>
      <c r="E100">
        <v>5</v>
      </c>
      <c r="F100">
        <v>16</v>
      </c>
      <c r="H100" s="127">
        <f t="shared" si="13"/>
        <v>0</v>
      </c>
      <c r="I100" s="127">
        <f t="shared" si="13"/>
        <v>0</v>
      </c>
      <c r="J100" s="127">
        <f t="shared" si="13"/>
        <v>0</v>
      </c>
      <c r="K100" s="127">
        <f t="shared" si="13"/>
        <v>0</v>
      </c>
      <c r="L100" s="127">
        <f t="shared" si="14"/>
        <v>18</v>
      </c>
      <c r="M100" s="127">
        <f t="shared" si="15"/>
        <v>0</v>
      </c>
      <c r="N100" s="127">
        <f t="shared" si="15"/>
        <v>0</v>
      </c>
      <c r="O100" s="127">
        <f t="shared" si="15"/>
        <v>0</v>
      </c>
      <c r="P100" s="127">
        <f t="shared" si="16"/>
        <v>0</v>
      </c>
      <c r="Q100" s="127">
        <f t="shared" si="17"/>
        <v>0</v>
      </c>
      <c r="R100" s="127">
        <f t="shared" si="17"/>
        <v>0</v>
      </c>
      <c r="S100" s="127">
        <f t="shared" si="18"/>
        <v>0</v>
      </c>
      <c r="T100" s="127">
        <f t="shared" si="19"/>
        <v>0</v>
      </c>
      <c r="U100" s="127">
        <f t="shared" si="20"/>
        <v>0</v>
      </c>
      <c r="V100" s="127">
        <f t="shared" si="21"/>
        <v>18</v>
      </c>
      <c r="W100" s="127">
        <f t="shared" si="22"/>
        <v>37</v>
      </c>
    </row>
    <row r="101" spans="1:23" hidden="1" x14ac:dyDescent="0.15">
      <c r="A101">
        <v>77</v>
      </c>
      <c r="B101">
        <v>17</v>
      </c>
      <c r="C101">
        <v>2</v>
      </c>
      <c r="D101">
        <v>7</v>
      </c>
      <c r="E101">
        <v>4</v>
      </c>
      <c r="F101">
        <v>9</v>
      </c>
      <c r="H101" s="127">
        <f t="shared" si="13"/>
        <v>0</v>
      </c>
      <c r="I101" s="127">
        <f t="shared" si="13"/>
        <v>0</v>
      </c>
      <c r="J101" s="127">
        <f t="shared" si="13"/>
        <v>0</v>
      </c>
      <c r="K101" s="127">
        <f t="shared" si="13"/>
        <v>0</v>
      </c>
      <c r="L101" s="127">
        <f t="shared" si="14"/>
        <v>0</v>
      </c>
      <c r="M101" s="127">
        <f t="shared" si="15"/>
        <v>0</v>
      </c>
      <c r="N101" s="127">
        <f t="shared" si="15"/>
        <v>0</v>
      </c>
      <c r="O101" s="127">
        <f t="shared" si="15"/>
        <v>0</v>
      </c>
      <c r="P101" s="127">
        <f t="shared" si="16"/>
        <v>0</v>
      </c>
      <c r="Q101" s="127">
        <f t="shared" si="17"/>
        <v>0</v>
      </c>
      <c r="R101" s="127">
        <f t="shared" si="17"/>
        <v>0</v>
      </c>
      <c r="S101" s="127">
        <f t="shared" si="18"/>
        <v>0</v>
      </c>
      <c r="T101" s="127">
        <f t="shared" si="19"/>
        <v>0</v>
      </c>
      <c r="U101" s="127">
        <f t="shared" si="20"/>
        <v>0</v>
      </c>
      <c r="V101" s="127">
        <f t="shared" si="21"/>
        <v>0</v>
      </c>
      <c r="W101" s="127">
        <f t="shared" si="22"/>
        <v>1</v>
      </c>
    </row>
    <row r="102" spans="1:23" hidden="1" x14ac:dyDescent="0.15">
      <c r="A102">
        <v>78</v>
      </c>
      <c r="B102">
        <v>18</v>
      </c>
      <c r="C102">
        <v>1</v>
      </c>
      <c r="D102">
        <v>8</v>
      </c>
      <c r="E102">
        <v>3</v>
      </c>
      <c r="F102">
        <v>2</v>
      </c>
      <c r="H102" s="127">
        <f t="shared" si="13"/>
        <v>0</v>
      </c>
      <c r="I102" s="127">
        <f t="shared" si="13"/>
        <v>37</v>
      </c>
      <c r="J102" s="127">
        <f t="shared" si="13"/>
        <v>0</v>
      </c>
      <c r="K102" s="127">
        <f t="shared" si="13"/>
        <v>0</v>
      </c>
      <c r="L102" s="127">
        <f t="shared" si="14"/>
        <v>0</v>
      </c>
      <c r="M102" s="127">
        <f t="shared" si="15"/>
        <v>0</v>
      </c>
      <c r="N102" s="127">
        <f t="shared" si="15"/>
        <v>0</v>
      </c>
      <c r="O102" s="127">
        <f t="shared" si="15"/>
        <v>0</v>
      </c>
      <c r="P102" s="127">
        <f t="shared" si="16"/>
        <v>0</v>
      </c>
      <c r="Q102" s="127">
        <f t="shared" si="17"/>
        <v>6</v>
      </c>
      <c r="R102" s="127">
        <f t="shared" si="17"/>
        <v>0</v>
      </c>
      <c r="S102" s="127">
        <f t="shared" si="18"/>
        <v>0</v>
      </c>
      <c r="T102" s="127">
        <f t="shared" si="19"/>
        <v>0</v>
      </c>
      <c r="U102" s="127">
        <f t="shared" si="20"/>
        <v>0</v>
      </c>
      <c r="V102" s="127">
        <f t="shared" si="21"/>
        <v>0</v>
      </c>
      <c r="W102" s="127">
        <f t="shared" si="22"/>
        <v>44</v>
      </c>
    </row>
    <row r="103" spans="1:23" hidden="1" x14ac:dyDescent="0.15">
      <c r="A103">
        <v>79</v>
      </c>
      <c r="B103">
        <v>19</v>
      </c>
      <c r="C103">
        <v>20</v>
      </c>
      <c r="D103">
        <v>9</v>
      </c>
      <c r="E103">
        <v>2</v>
      </c>
      <c r="F103">
        <v>19</v>
      </c>
      <c r="H103" s="127">
        <f t="shared" si="13"/>
        <v>27</v>
      </c>
      <c r="I103" s="127">
        <f t="shared" si="13"/>
        <v>48</v>
      </c>
      <c r="J103" s="127">
        <f t="shared" si="13"/>
        <v>0</v>
      </c>
      <c r="K103" s="127">
        <f t="shared" si="13"/>
        <v>0</v>
      </c>
      <c r="L103" s="127">
        <f t="shared" si="14"/>
        <v>0</v>
      </c>
      <c r="M103" s="127">
        <f t="shared" si="15"/>
        <v>39</v>
      </c>
      <c r="N103" s="127">
        <f t="shared" si="15"/>
        <v>0</v>
      </c>
      <c r="O103" s="127">
        <f t="shared" si="15"/>
        <v>27</v>
      </c>
      <c r="P103" s="127">
        <f t="shared" si="16"/>
        <v>0</v>
      </c>
      <c r="Q103" s="127">
        <f t="shared" si="17"/>
        <v>0</v>
      </c>
      <c r="R103" s="127">
        <f t="shared" si="17"/>
        <v>48</v>
      </c>
      <c r="S103" s="127">
        <f t="shared" si="18"/>
        <v>0</v>
      </c>
      <c r="T103" s="127">
        <f t="shared" si="19"/>
        <v>0</v>
      </c>
      <c r="U103" s="127">
        <f t="shared" si="20"/>
        <v>0</v>
      </c>
      <c r="V103" s="127">
        <f t="shared" si="21"/>
        <v>0</v>
      </c>
      <c r="W103" s="127">
        <f t="shared" si="22"/>
        <v>190</v>
      </c>
    </row>
    <row r="104" spans="1:23" hidden="1" x14ac:dyDescent="0.15">
      <c r="A104">
        <v>80</v>
      </c>
      <c r="B104">
        <v>20</v>
      </c>
      <c r="C104">
        <v>19</v>
      </c>
      <c r="D104">
        <v>10</v>
      </c>
      <c r="E104">
        <v>1</v>
      </c>
      <c r="F104">
        <v>12</v>
      </c>
      <c r="H104" s="127">
        <f t="shared" si="13"/>
        <v>27</v>
      </c>
      <c r="I104" s="127">
        <f t="shared" si="13"/>
        <v>0</v>
      </c>
      <c r="J104" s="127">
        <f t="shared" si="13"/>
        <v>0</v>
      </c>
      <c r="K104" s="127">
        <f t="shared" si="13"/>
        <v>50</v>
      </c>
      <c r="L104" s="127">
        <f t="shared" si="14"/>
        <v>0</v>
      </c>
      <c r="M104" s="127">
        <f t="shared" si="15"/>
        <v>22</v>
      </c>
      <c r="N104" s="127">
        <f t="shared" si="15"/>
        <v>0</v>
      </c>
      <c r="O104" s="127">
        <f t="shared" si="15"/>
        <v>0</v>
      </c>
      <c r="P104" s="127">
        <f t="shared" si="16"/>
        <v>0</v>
      </c>
      <c r="Q104" s="127">
        <f t="shared" si="17"/>
        <v>0</v>
      </c>
      <c r="R104" s="127">
        <f t="shared" si="17"/>
        <v>0</v>
      </c>
      <c r="S104" s="127">
        <f t="shared" si="18"/>
        <v>0</v>
      </c>
      <c r="T104" s="127">
        <f t="shared" si="19"/>
        <v>0</v>
      </c>
      <c r="U104" s="127">
        <f t="shared" si="20"/>
        <v>0</v>
      </c>
      <c r="V104" s="127">
        <f t="shared" si="21"/>
        <v>0</v>
      </c>
      <c r="W104" s="127">
        <f t="shared" si="22"/>
        <v>100</v>
      </c>
    </row>
    <row r="105" spans="1:23" hidden="1" x14ac:dyDescent="0.15">
      <c r="A105">
        <v>81</v>
      </c>
      <c r="B105">
        <v>1</v>
      </c>
      <c r="C105">
        <v>18</v>
      </c>
      <c r="D105">
        <v>11</v>
      </c>
      <c r="E105">
        <v>20</v>
      </c>
      <c r="F105">
        <v>5</v>
      </c>
      <c r="H105" s="127">
        <f t="shared" si="13"/>
        <v>0</v>
      </c>
      <c r="I105" s="127">
        <f t="shared" si="13"/>
        <v>0</v>
      </c>
      <c r="J105" s="127">
        <f t="shared" si="13"/>
        <v>0</v>
      </c>
      <c r="K105" s="127">
        <f t="shared" si="13"/>
        <v>1</v>
      </c>
      <c r="L105" s="127">
        <f t="shared" si="14"/>
        <v>0</v>
      </c>
      <c r="M105" s="127">
        <f t="shared" si="15"/>
        <v>0</v>
      </c>
      <c r="N105" s="127">
        <f t="shared" si="15"/>
        <v>0</v>
      </c>
      <c r="O105" s="127">
        <f t="shared" si="15"/>
        <v>45</v>
      </c>
      <c r="P105" s="127">
        <f t="shared" si="16"/>
        <v>0</v>
      </c>
      <c r="Q105" s="127">
        <f t="shared" si="17"/>
        <v>49</v>
      </c>
      <c r="R105" s="127">
        <f t="shared" si="17"/>
        <v>0</v>
      </c>
      <c r="S105" s="127">
        <f t="shared" si="18"/>
        <v>0</v>
      </c>
      <c r="T105" s="127">
        <f t="shared" si="19"/>
        <v>0</v>
      </c>
      <c r="U105" s="127">
        <f t="shared" si="20"/>
        <v>0</v>
      </c>
      <c r="V105" s="127">
        <f t="shared" si="21"/>
        <v>0</v>
      </c>
      <c r="W105" s="127">
        <f t="shared" si="22"/>
        <v>96</v>
      </c>
    </row>
    <row r="106" spans="1:23" hidden="1" x14ac:dyDescent="0.15">
      <c r="A106">
        <v>82</v>
      </c>
      <c r="B106">
        <v>2</v>
      </c>
      <c r="C106">
        <v>17</v>
      </c>
      <c r="D106">
        <v>12</v>
      </c>
      <c r="E106">
        <v>19</v>
      </c>
      <c r="F106">
        <v>18</v>
      </c>
      <c r="H106" s="127">
        <f t="shared" si="13"/>
        <v>0</v>
      </c>
      <c r="I106" s="127">
        <f t="shared" si="13"/>
        <v>12</v>
      </c>
      <c r="J106" s="127">
        <f t="shared" si="13"/>
        <v>0</v>
      </c>
      <c r="K106" s="127">
        <f t="shared" si="13"/>
        <v>0</v>
      </c>
      <c r="L106" s="127">
        <f t="shared" si="14"/>
        <v>0</v>
      </c>
      <c r="M106" s="127">
        <f t="shared" si="15"/>
        <v>34</v>
      </c>
      <c r="N106" s="127">
        <f t="shared" si="15"/>
        <v>0</v>
      </c>
      <c r="O106" s="127">
        <f t="shared" si="15"/>
        <v>25</v>
      </c>
      <c r="P106" s="127">
        <f t="shared" si="16"/>
        <v>0</v>
      </c>
      <c r="Q106" s="127">
        <f t="shared" si="17"/>
        <v>0</v>
      </c>
      <c r="R106" s="127">
        <f t="shared" si="17"/>
        <v>0</v>
      </c>
      <c r="S106" s="127">
        <f t="shared" si="18"/>
        <v>0</v>
      </c>
      <c r="T106" s="127">
        <f t="shared" si="19"/>
        <v>26</v>
      </c>
      <c r="U106" s="127">
        <f t="shared" si="20"/>
        <v>0</v>
      </c>
      <c r="V106" s="127">
        <f t="shared" si="21"/>
        <v>0</v>
      </c>
      <c r="W106" s="127">
        <f t="shared" si="22"/>
        <v>98</v>
      </c>
    </row>
    <row r="107" spans="1:23" hidden="1" x14ac:dyDescent="0.15">
      <c r="A107">
        <v>83</v>
      </c>
      <c r="B107">
        <v>3</v>
      </c>
      <c r="C107">
        <v>16</v>
      </c>
      <c r="D107">
        <v>13</v>
      </c>
      <c r="E107">
        <v>18</v>
      </c>
      <c r="F107">
        <v>11</v>
      </c>
      <c r="H107" s="127">
        <f t="shared" si="13"/>
        <v>0</v>
      </c>
      <c r="I107" s="127">
        <f t="shared" si="13"/>
        <v>0</v>
      </c>
      <c r="J107" s="127">
        <f t="shared" si="13"/>
        <v>0</v>
      </c>
      <c r="K107" s="127">
        <f t="shared" si="13"/>
        <v>0</v>
      </c>
      <c r="L107" s="127">
        <f t="shared" si="14"/>
        <v>0</v>
      </c>
      <c r="M107" s="127">
        <f t="shared" si="15"/>
        <v>0</v>
      </c>
      <c r="N107" s="127">
        <f t="shared" si="15"/>
        <v>0</v>
      </c>
      <c r="O107" s="127">
        <f t="shared" si="15"/>
        <v>0</v>
      </c>
      <c r="P107" s="127">
        <f t="shared" si="16"/>
        <v>18</v>
      </c>
      <c r="Q107" s="127">
        <f t="shared" si="17"/>
        <v>0</v>
      </c>
      <c r="R107" s="127">
        <f t="shared" si="17"/>
        <v>14</v>
      </c>
      <c r="S107" s="127">
        <f t="shared" si="18"/>
        <v>0</v>
      </c>
      <c r="T107" s="127">
        <f t="shared" si="19"/>
        <v>0</v>
      </c>
      <c r="U107" s="127">
        <f t="shared" si="20"/>
        <v>0</v>
      </c>
      <c r="V107" s="127">
        <f t="shared" si="21"/>
        <v>0</v>
      </c>
      <c r="W107" s="127">
        <f t="shared" si="22"/>
        <v>33</v>
      </c>
    </row>
    <row r="108" spans="1:23" hidden="1" x14ac:dyDescent="0.15">
      <c r="A108">
        <v>84</v>
      </c>
      <c r="B108">
        <v>4</v>
      </c>
      <c r="C108">
        <v>15</v>
      </c>
      <c r="D108">
        <v>14</v>
      </c>
      <c r="E108">
        <v>17</v>
      </c>
      <c r="F108">
        <v>4</v>
      </c>
      <c r="H108" s="127">
        <f t="shared" si="13"/>
        <v>17</v>
      </c>
      <c r="I108" s="127">
        <f t="shared" si="13"/>
        <v>16</v>
      </c>
      <c r="J108" s="127">
        <f t="shared" si="13"/>
        <v>0</v>
      </c>
      <c r="K108" s="127">
        <f t="shared" si="13"/>
        <v>0</v>
      </c>
      <c r="L108" s="127">
        <f t="shared" si="14"/>
        <v>0</v>
      </c>
      <c r="M108" s="127">
        <f t="shared" si="15"/>
        <v>0</v>
      </c>
      <c r="N108" s="127">
        <f t="shared" si="15"/>
        <v>52</v>
      </c>
      <c r="O108" s="127">
        <f t="shared" si="15"/>
        <v>17</v>
      </c>
      <c r="P108" s="127">
        <f t="shared" si="16"/>
        <v>17</v>
      </c>
      <c r="Q108" s="127">
        <f t="shared" si="17"/>
        <v>51</v>
      </c>
      <c r="R108" s="127">
        <f t="shared" si="17"/>
        <v>16</v>
      </c>
      <c r="S108" s="127">
        <f t="shared" si="18"/>
        <v>16</v>
      </c>
      <c r="T108" s="127">
        <f t="shared" si="19"/>
        <v>0</v>
      </c>
      <c r="U108" s="127">
        <f t="shared" si="20"/>
        <v>0</v>
      </c>
      <c r="V108" s="127">
        <f t="shared" si="21"/>
        <v>0</v>
      </c>
      <c r="W108" s="127">
        <f t="shared" si="22"/>
        <v>203</v>
      </c>
    </row>
    <row r="109" spans="1:23" hidden="1" x14ac:dyDescent="0.15">
      <c r="A109">
        <v>85</v>
      </c>
      <c r="B109">
        <v>5</v>
      </c>
      <c r="C109">
        <v>14</v>
      </c>
      <c r="D109">
        <v>15</v>
      </c>
      <c r="E109">
        <v>16</v>
      </c>
      <c r="F109">
        <v>17</v>
      </c>
      <c r="H109" s="127">
        <f t="shared" si="13"/>
        <v>0</v>
      </c>
      <c r="I109" s="127">
        <f t="shared" si="13"/>
        <v>41</v>
      </c>
      <c r="J109" s="127">
        <f t="shared" si="13"/>
        <v>0</v>
      </c>
      <c r="K109" s="127">
        <f t="shared" si="13"/>
        <v>33</v>
      </c>
      <c r="L109" s="127">
        <f t="shared" si="14"/>
        <v>0</v>
      </c>
      <c r="M109" s="127">
        <f t="shared" si="15"/>
        <v>0</v>
      </c>
      <c r="N109" s="127">
        <f t="shared" si="15"/>
        <v>19</v>
      </c>
      <c r="O109" s="127">
        <f t="shared" si="15"/>
        <v>51</v>
      </c>
      <c r="P109" s="127">
        <f t="shared" si="16"/>
        <v>16</v>
      </c>
      <c r="Q109" s="127">
        <f t="shared" si="17"/>
        <v>20</v>
      </c>
      <c r="R109" s="127">
        <f t="shared" si="17"/>
        <v>52</v>
      </c>
      <c r="S109" s="127">
        <f t="shared" si="18"/>
        <v>17</v>
      </c>
      <c r="T109" s="127">
        <f t="shared" si="19"/>
        <v>24</v>
      </c>
      <c r="U109" s="127">
        <f t="shared" si="20"/>
        <v>18</v>
      </c>
      <c r="V109" s="127">
        <f t="shared" si="21"/>
        <v>0</v>
      </c>
      <c r="W109" s="127">
        <f t="shared" si="22"/>
        <v>292</v>
      </c>
    </row>
    <row r="110" spans="1:23" hidden="1" x14ac:dyDescent="0.15">
      <c r="A110">
        <v>86</v>
      </c>
      <c r="B110">
        <v>6</v>
      </c>
      <c r="C110">
        <v>13</v>
      </c>
      <c r="D110">
        <v>16</v>
      </c>
      <c r="E110">
        <v>15</v>
      </c>
      <c r="F110">
        <v>10</v>
      </c>
      <c r="H110" s="127">
        <f t="shared" si="13"/>
        <v>0</v>
      </c>
      <c r="I110" s="127">
        <f t="shared" si="13"/>
        <v>0</v>
      </c>
      <c r="J110" s="127">
        <f t="shared" si="13"/>
        <v>0</v>
      </c>
      <c r="K110" s="127">
        <f t="shared" si="13"/>
        <v>0</v>
      </c>
      <c r="L110" s="127">
        <f t="shared" si="14"/>
        <v>0</v>
      </c>
      <c r="M110" s="127">
        <f t="shared" si="15"/>
        <v>0</v>
      </c>
      <c r="N110" s="127">
        <f t="shared" si="15"/>
        <v>0</v>
      </c>
      <c r="O110" s="127">
        <f t="shared" si="15"/>
        <v>0</v>
      </c>
      <c r="P110" s="127">
        <f t="shared" si="16"/>
        <v>0</v>
      </c>
      <c r="Q110" s="127">
        <f t="shared" si="17"/>
        <v>20</v>
      </c>
      <c r="R110" s="127">
        <f t="shared" si="17"/>
        <v>0</v>
      </c>
      <c r="S110" s="127">
        <f t="shared" si="18"/>
        <v>18</v>
      </c>
      <c r="T110" s="127">
        <f t="shared" si="19"/>
        <v>0</v>
      </c>
      <c r="U110" s="127">
        <f t="shared" si="20"/>
        <v>17</v>
      </c>
      <c r="V110" s="127">
        <f t="shared" si="21"/>
        <v>0</v>
      </c>
      <c r="W110" s="127">
        <f t="shared" si="22"/>
        <v>56</v>
      </c>
    </row>
    <row r="111" spans="1:23" hidden="1" x14ac:dyDescent="0.15">
      <c r="A111">
        <v>87</v>
      </c>
      <c r="B111">
        <v>7</v>
      </c>
      <c r="C111">
        <v>12</v>
      </c>
      <c r="D111">
        <v>17</v>
      </c>
      <c r="E111">
        <v>14</v>
      </c>
      <c r="F111">
        <v>3</v>
      </c>
      <c r="H111" s="127">
        <f t="shared" si="13"/>
        <v>0</v>
      </c>
      <c r="I111" s="127">
        <f t="shared" si="13"/>
        <v>0</v>
      </c>
      <c r="J111" s="127">
        <f t="shared" si="13"/>
        <v>0</v>
      </c>
      <c r="K111" s="127">
        <f t="shared" si="13"/>
        <v>0</v>
      </c>
      <c r="L111" s="127">
        <f t="shared" si="14"/>
        <v>0</v>
      </c>
      <c r="M111" s="127">
        <f t="shared" si="15"/>
        <v>34</v>
      </c>
      <c r="N111" s="127">
        <f t="shared" si="15"/>
        <v>44</v>
      </c>
      <c r="O111" s="127">
        <f t="shared" si="15"/>
        <v>0</v>
      </c>
      <c r="P111" s="127">
        <f t="shared" si="16"/>
        <v>0</v>
      </c>
      <c r="Q111" s="127">
        <f t="shared" si="17"/>
        <v>51</v>
      </c>
      <c r="R111" s="127">
        <f t="shared" si="17"/>
        <v>0</v>
      </c>
      <c r="S111" s="127">
        <f t="shared" si="18"/>
        <v>0</v>
      </c>
      <c r="T111" s="127">
        <f t="shared" si="19"/>
        <v>0</v>
      </c>
      <c r="U111" s="127">
        <f t="shared" si="20"/>
        <v>16</v>
      </c>
      <c r="V111" s="127">
        <f t="shared" si="21"/>
        <v>0</v>
      </c>
      <c r="W111" s="127">
        <f t="shared" si="22"/>
        <v>146</v>
      </c>
    </row>
    <row r="112" spans="1:23" hidden="1" x14ac:dyDescent="0.15">
      <c r="A112">
        <v>88</v>
      </c>
      <c r="B112">
        <v>8</v>
      </c>
      <c r="C112">
        <v>11</v>
      </c>
      <c r="D112">
        <v>18</v>
      </c>
      <c r="E112">
        <v>13</v>
      </c>
      <c r="F112">
        <v>16</v>
      </c>
      <c r="H112" s="127">
        <f t="shared" si="13"/>
        <v>0</v>
      </c>
      <c r="I112" s="127">
        <f t="shared" si="13"/>
        <v>37</v>
      </c>
      <c r="J112" s="127">
        <f t="shared" si="13"/>
        <v>0</v>
      </c>
      <c r="K112" s="127">
        <f t="shared" si="13"/>
        <v>0</v>
      </c>
      <c r="L112" s="127">
        <f t="shared" si="14"/>
        <v>0</v>
      </c>
      <c r="M112" s="127">
        <f t="shared" si="15"/>
        <v>0</v>
      </c>
      <c r="N112" s="127">
        <f t="shared" si="15"/>
        <v>14</v>
      </c>
      <c r="O112" s="127">
        <f t="shared" si="15"/>
        <v>0</v>
      </c>
      <c r="P112" s="127">
        <f t="shared" si="16"/>
        <v>0</v>
      </c>
      <c r="Q112" s="127">
        <f t="shared" si="17"/>
        <v>0</v>
      </c>
      <c r="R112" s="127">
        <f t="shared" si="17"/>
        <v>0</v>
      </c>
      <c r="S112" s="127">
        <f t="shared" si="18"/>
        <v>0</v>
      </c>
      <c r="T112" s="127">
        <f t="shared" si="19"/>
        <v>0</v>
      </c>
      <c r="U112" s="127">
        <f t="shared" si="20"/>
        <v>0</v>
      </c>
      <c r="V112" s="127">
        <f t="shared" si="21"/>
        <v>18</v>
      </c>
      <c r="W112" s="127">
        <f t="shared" si="22"/>
        <v>70</v>
      </c>
    </row>
    <row r="113" spans="1:23" hidden="1" x14ac:dyDescent="0.15">
      <c r="A113">
        <v>89</v>
      </c>
      <c r="B113">
        <v>9</v>
      </c>
      <c r="C113">
        <v>10</v>
      </c>
      <c r="D113">
        <v>19</v>
      </c>
      <c r="E113">
        <v>12</v>
      </c>
      <c r="F113">
        <v>9</v>
      </c>
      <c r="H113" s="127">
        <f t="shared" si="13"/>
        <v>10</v>
      </c>
      <c r="I113" s="127">
        <f t="shared" si="13"/>
        <v>48</v>
      </c>
      <c r="J113" s="127">
        <f t="shared" si="13"/>
        <v>0</v>
      </c>
      <c r="K113" s="127">
        <f t="shared" si="13"/>
        <v>0</v>
      </c>
      <c r="L113" s="127">
        <f t="shared" si="14"/>
        <v>0</v>
      </c>
      <c r="M113" s="127">
        <f t="shared" si="15"/>
        <v>22</v>
      </c>
      <c r="N113" s="127">
        <f t="shared" si="15"/>
        <v>0</v>
      </c>
      <c r="O113" s="127">
        <f t="shared" si="15"/>
        <v>10</v>
      </c>
      <c r="P113" s="127">
        <f t="shared" si="16"/>
        <v>0</v>
      </c>
      <c r="Q113" s="127">
        <f t="shared" si="17"/>
        <v>0</v>
      </c>
      <c r="R113" s="127">
        <f t="shared" si="17"/>
        <v>48</v>
      </c>
      <c r="S113" s="127">
        <f t="shared" si="18"/>
        <v>0</v>
      </c>
      <c r="T113" s="127">
        <f t="shared" si="19"/>
        <v>0</v>
      </c>
      <c r="U113" s="127">
        <f t="shared" si="20"/>
        <v>0</v>
      </c>
      <c r="V113" s="127">
        <f t="shared" si="21"/>
        <v>0</v>
      </c>
      <c r="W113" s="127">
        <f t="shared" si="22"/>
        <v>139</v>
      </c>
    </row>
    <row r="114" spans="1:23" hidden="1" x14ac:dyDescent="0.15">
      <c r="A114">
        <v>90</v>
      </c>
      <c r="B114">
        <v>10</v>
      </c>
      <c r="C114">
        <v>9</v>
      </c>
      <c r="D114">
        <v>20</v>
      </c>
      <c r="E114">
        <v>11</v>
      </c>
      <c r="F114">
        <v>2</v>
      </c>
      <c r="H114" s="127">
        <f t="shared" si="13"/>
        <v>10</v>
      </c>
      <c r="I114" s="127">
        <f t="shared" si="13"/>
        <v>0</v>
      </c>
      <c r="J114" s="127">
        <f t="shared" si="13"/>
        <v>0</v>
      </c>
      <c r="K114" s="127">
        <f t="shared" si="13"/>
        <v>0</v>
      </c>
      <c r="L114" s="127">
        <f t="shared" si="14"/>
        <v>0</v>
      </c>
      <c r="M114" s="127">
        <f t="shared" si="15"/>
        <v>39</v>
      </c>
      <c r="N114" s="127">
        <f t="shared" si="15"/>
        <v>43</v>
      </c>
      <c r="O114" s="127">
        <f t="shared" si="15"/>
        <v>0</v>
      </c>
      <c r="P114" s="127">
        <f t="shared" si="16"/>
        <v>0</v>
      </c>
      <c r="Q114" s="127">
        <f t="shared" si="17"/>
        <v>49</v>
      </c>
      <c r="R114" s="127">
        <f t="shared" si="17"/>
        <v>0</v>
      </c>
      <c r="S114" s="127">
        <f t="shared" si="18"/>
        <v>0</v>
      </c>
      <c r="T114" s="127">
        <f t="shared" si="19"/>
        <v>11</v>
      </c>
      <c r="U114" s="127">
        <f t="shared" si="20"/>
        <v>0</v>
      </c>
      <c r="V114" s="127">
        <f t="shared" si="21"/>
        <v>0</v>
      </c>
      <c r="W114" s="127">
        <f t="shared" si="22"/>
        <v>153</v>
      </c>
    </row>
    <row r="115" spans="1:23" hidden="1" x14ac:dyDescent="0.15">
      <c r="A115">
        <v>91</v>
      </c>
      <c r="B115">
        <v>11</v>
      </c>
      <c r="C115">
        <v>8</v>
      </c>
      <c r="D115">
        <v>1</v>
      </c>
      <c r="E115">
        <v>10</v>
      </c>
      <c r="F115">
        <v>15</v>
      </c>
      <c r="H115" s="127">
        <f t="shared" si="13"/>
        <v>0</v>
      </c>
      <c r="I115" s="127">
        <f t="shared" si="13"/>
        <v>0</v>
      </c>
      <c r="J115" s="127">
        <f t="shared" si="13"/>
        <v>0</v>
      </c>
      <c r="K115" s="127">
        <f t="shared" si="13"/>
        <v>0</v>
      </c>
      <c r="L115" s="127">
        <f t="shared" si="14"/>
        <v>0</v>
      </c>
      <c r="M115" s="127">
        <f t="shared" si="15"/>
        <v>0</v>
      </c>
      <c r="N115" s="127">
        <f t="shared" si="15"/>
        <v>9</v>
      </c>
      <c r="O115" s="127">
        <f t="shared" si="15"/>
        <v>0</v>
      </c>
      <c r="P115" s="127">
        <f t="shared" si="16"/>
        <v>0</v>
      </c>
      <c r="Q115" s="127">
        <f t="shared" si="17"/>
        <v>0</v>
      </c>
      <c r="R115" s="127">
        <f t="shared" si="17"/>
        <v>0</v>
      </c>
      <c r="S115" s="127">
        <f t="shared" si="18"/>
        <v>0</v>
      </c>
      <c r="T115" s="127">
        <f t="shared" si="19"/>
        <v>0</v>
      </c>
      <c r="U115" s="127">
        <f t="shared" si="20"/>
        <v>0</v>
      </c>
      <c r="V115" s="127">
        <f t="shared" si="21"/>
        <v>17</v>
      </c>
      <c r="W115" s="127">
        <f t="shared" si="22"/>
        <v>27</v>
      </c>
    </row>
    <row r="116" spans="1:23" hidden="1" x14ac:dyDescent="0.15">
      <c r="A116">
        <v>92</v>
      </c>
      <c r="B116">
        <v>12</v>
      </c>
      <c r="C116">
        <v>7</v>
      </c>
      <c r="D116">
        <v>2</v>
      </c>
      <c r="E116">
        <v>9</v>
      </c>
      <c r="F116">
        <v>12</v>
      </c>
      <c r="H116" s="127">
        <f t="shared" si="13"/>
        <v>0</v>
      </c>
      <c r="I116" s="127">
        <f t="shared" si="13"/>
        <v>12</v>
      </c>
      <c r="J116" s="127">
        <f t="shared" si="13"/>
        <v>0</v>
      </c>
      <c r="K116" s="127">
        <f t="shared" si="13"/>
        <v>0</v>
      </c>
      <c r="L116" s="127">
        <f t="shared" si="14"/>
        <v>0</v>
      </c>
      <c r="M116" s="127">
        <f t="shared" si="15"/>
        <v>0</v>
      </c>
      <c r="N116" s="127">
        <f t="shared" si="15"/>
        <v>0</v>
      </c>
      <c r="O116" s="127">
        <f t="shared" si="15"/>
        <v>0</v>
      </c>
      <c r="P116" s="127">
        <f t="shared" si="16"/>
        <v>0</v>
      </c>
      <c r="Q116" s="127">
        <f t="shared" si="17"/>
        <v>0</v>
      </c>
      <c r="R116" s="127">
        <f t="shared" si="17"/>
        <v>12</v>
      </c>
      <c r="S116" s="127">
        <f t="shared" si="18"/>
        <v>0</v>
      </c>
      <c r="T116" s="127">
        <f t="shared" si="19"/>
        <v>0</v>
      </c>
      <c r="U116" s="127">
        <f t="shared" si="20"/>
        <v>0</v>
      </c>
      <c r="V116" s="127">
        <f t="shared" si="21"/>
        <v>0</v>
      </c>
      <c r="W116" s="127">
        <f t="shared" si="22"/>
        <v>25</v>
      </c>
    </row>
    <row r="117" spans="1:23" hidden="1" x14ac:dyDescent="0.15">
      <c r="A117">
        <v>93</v>
      </c>
      <c r="B117">
        <v>13</v>
      </c>
      <c r="C117">
        <v>6</v>
      </c>
      <c r="D117">
        <v>3</v>
      </c>
      <c r="E117">
        <v>8</v>
      </c>
      <c r="F117">
        <v>5</v>
      </c>
      <c r="H117" s="127">
        <f t="shared" si="13"/>
        <v>0</v>
      </c>
      <c r="I117" s="127">
        <f t="shared" si="13"/>
        <v>0</v>
      </c>
      <c r="J117" s="127">
        <f t="shared" si="13"/>
        <v>0</v>
      </c>
      <c r="K117" s="127">
        <f t="shared" si="13"/>
        <v>0</v>
      </c>
      <c r="L117" s="127">
        <f t="shared" si="14"/>
        <v>0</v>
      </c>
      <c r="M117" s="127">
        <f t="shared" si="15"/>
        <v>0</v>
      </c>
      <c r="N117" s="127">
        <f t="shared" si="15"/>
        <v>42</v>
      </c>
      <c r="O117" s="127">
        <f t="shared" si="15"/>
        <v>0</v>
      </c>
      <c r="P117" s="127">
        <f t="shared" si="16"/>
        <v>0</v>
      </c>
      <c r="Q117" s="127">
        <f t="shared" si="17"/>
        <v>6</v>
      </c>
      <c r="R117" s="127">
        <f t="shared" si="17"/>
        <v>0</v>
      </c>
      <c r="S117" s="127">
        <f t="shared" si="18"/>
        <v>0</v>
      </c>
      <c r="T117" s="127">
        <f t="shared" si="19"/>
        <v>0</v>
      </c>
      <c r="U117" s="127">
        <f t="shared" si="20"/>
        <v>0</v>
      </c>
      <c r="V117" s="127">
        <f t="shared" si="21"/>
        <v>0</v>
      </c>
      <c r="W117" s="127">
        <f t="shared" si="22"/>
        <v>49</v>
      </c>
    </row>
    <row r="118" spans="1:23" hidden="1" x14ac:dyDescent="0.15">
      <c r="A118">
        <v>94</v>
      </c>
      <c r="B118">
        <v>14</v>
      </c>
      <c r="C118">
        <v>5</v>
      </c>
      <c r="D118">
        <v>4</v>
      </c>
      <c r="E118">
        <v>7</v>
      </c>
      <c r="F118">
        <v>18</v>
      </c>
      <c r="H118" s="127">
        <f t="shared" si="13"/>
        <v>0</v>
      </c>
      <c r="I118" s="127">
        <f t="shared" si="13"/>
        <v>16</v>
      </c>
      <c r="J118" s="127">
        <f t="shared" si="13"/>
        <v>0</v>
      </c>
      <c r="K118" s="127">
        <f t="shared" si="13"/>
        <v>0</v>
      </c>
      <c r="L118" s="127">
        <f t="shared" si="14"/>
        <v>16</v>
      </c>
      <c r="M118" s="127">
        <f t="shared" si="15"/>
        <v>0</v>
      </c>
      <c r="N118" s="127">
        <f t="shared" si="15"/>
        <v>4</v>
      </c>
      <c r="O118" s="127">
        <f t="shared" si="15"/>
        <v>45</v>
      </c>
      <c r="P118" s="127">
        <f t="shared" si="16"/>
        <v>0</v>
      </c>
      <c r="Q118" s="127">
        <f t="shared" si="17"/>
        <v>0</v>
      </c>
      <c r="R118" s="127">
        <f t="shared" si="17"/>
        <v>0</v>
      </c>
      <c r="S118" s="127">
        <f t="shared" si="18"/>
        <v>0</v>
      </c>
      <c r="T118" s="127">
        <f t="shared" si="19"/>
        <v>21</v>
      </c>
      <c r="U118" s="127">
        <f t="shared" si="20"/>
        <v>0</v>
      </c>
      <c r="V118" s="127">
        <f t="shared" si="21"/>
        <v>0</v>
      </c>
      <c r="W118" s="127">
        <f t="shared" si="22"/>
        <v>103</v>
      </c>
    </row>
    <row r="119" spans="1:23" hidden="1" x14ac:dyDescent="0.15">
      <c r="A119">
        <v>95</v>
      </c>
      <c r="B119">
        <v>15</v>
      </c>
      <c r="C119">
        <v>4</v>
      </c>
      <c r="D119">
        <v>5</v>
      </c>
      <c r="E119">
        <v>6</v>
      </c>
      <c r="F119">
        <v>11</v>
      </c>
      <c r="H119" s="127">
        <f t="shared" si="13"/>
        <v>17</v>
      </c>
      <c r="I119" s="127">
        <f t="shared" si="13"/>
        <v>41</v>
      </c>
      <c r="J119" s="127">
        <f t="shared" si="13"/>
        <v>0</v>
      </c>
      <c r="K119" s="127">
        <f t="shared" si="13"/>
        <v>0</v>
      </c>
      <c r="L119" s="127">
        <f t="shared" si="14"/>
        <v>17</v>
      </c>
      <c r="M119" s="127">
        <f t="shared" si="15"/>
        <v>0</v>
      </c>
      <c r="N119" s="127">
        <f t="shared" si="15"/>
        <v>0</v>
      </c>
      <c r="O119" s="127">
        <f t="shared" si="15"/>
        <v>0</v>
      </c>
      <c r="P119" s="127">
        <f t="shared" si="16"/>
        <v>0</v>
      </c>
      <c r="Q119" s="127">
        <f t="shared" si="17"/>
        <v>0</v>
      </c>
      <c r="R119" s="127">
        <f t="shared" si="17"/>
        <v>0</v>
      </c>
      <c r="S119" s="127">
        <f t="shared" si="18"/>
        <v>0</v>
      </c>
      <c r="T119" s="127">
        <f t="shared" si="19"/>
        <v>0</v>
      </c>
      <c r="U119" s="127">
        <f t="shared" si="20"/>
        <v>0</v>
      </c>
      <c r="V119" s="127">
        <f t="shared" si="21"/>
        <v>0</v>
      </c>
      <c r="W119" s="127">
        <f t="shared" si="22"/>
        <v>76</v>
      </c>
    </row>
    <row r="120" spans="1:23" hidden="1" x14ac:dyDescent="0.15">
      <c r="A120">
        <v>96</v>
      </c>
      <c r="B120">
        <v>16</v>
      </c>
      <c r="C120">
        <v>3</v>
      </c>
      <c r="D120">
        <v>6</v>
      </c>
      <c r="E120">
        <v>5</v>
      </c>
      <c r="F120">
        <v>4</v>
      </c>
      <c r="H120" s="127">
        <f t="shared" si="13"/>
        <v>0</v>
      </c>
      <c r="I120" s="127">
        <f t="shared" si="13"/>
        <v>0</v>
      </c>
      <c r="J120" s="127">
        <f t="shared" si="13"/>
        <v>0</v>
      </c>
      <c r="K120" s="127">
        <f t="shared" si="13"/>
        <v>18</v>
      </c>
      <c r="L120" s="127">
        <f t="shared" si="14"/>
        <v>18</v>
      </c>
      <c r="M120" s="127">
        <f t="shared" si="15"/>
        <v>0</v>
      </c>
      <c r="N120" s="127">
        <f t="shared" si="15"/>
        <v>0</v>
      </c>
      <c r="O120" s="127">
        <f t="shared" si="15"/>
        <v>0</v>
      </c>
      <c r="P120" s="127">
        <f t="shared" si="16"/>
        <v>0</v>
      </c>
      <c r="Q120" s="127">
        <f t="shared" si="17"/>
        <v>0</v>
      </c>
      <c r="R120" s="127">
        <f t="shared" si="17"/>
        <v>0</v>
      </c>
      <c r="S120" s="127">
        <f t="shared" si="18"/>
        <v>0</v>
      </c>
      <c r="T120" s="127">
        <f t="shared" si="19"/>
        <v>0</v>
      </c>
      <c r="U120" s="127">
        <f t="shared" si="20"/>
        <v>0</v>
      </c>
      <c r="V120" s="127">
        <f t="shared" si="21"/>
        <v>0</v>
      </c>
      <c r="W120" s="127">
        <f t="shared" si="22"/>
        <v>37</v>
      </c>
    </row>
    <row r="121" spans="1:23" hidden="1" x14ac:dyDescent="0.15">
      <c r="A121">
        <v>97</v>
      </c>
      <c r="B121">
        <v>17</v>
      </c>
      <c r="C121">
        <v>2</v>
      </c>
      <c r="D121">
        <v>7</v>
      </c>
      <c r="E121">
        <v>4</v>
      </c>
      <c r="F121">
        <v>17</v>
      </c>
      <c r="H121" s="127">
        <f t="shared" si="13"/>
        <v>0</v>
      </c>
      <c r="I121" s="127">
        <f t="shared" si="13"/>
        <v>0</v>
      </c>
      <c r="J121" s="127">
        <f t="shared" si="13"/>
        <v>0</v>
      </c>
      <c r="K121" s="127">
        <f t="shared" si="13"/>
        <v>0</v>
      </c>
      <c r="L121" s="127">
        <f t="shared" si="14"/>
        <v>0</v>
      </c>
      <c r="M121" s="127">
        <f t="shared" si="15"/>
        <v>0</v>
      </c>
      <c r="N121" s="127">
        <f t="shared" si="15"/>
        <v>0</v>
      </c>
      <c r="O121" s="127">
        <f t="shared" si="15"/>
        <v>0</v>
      </c>
      <c r="P121" s="127">
        <f t="shared" si="16"/>
        <v>0</v>
      </c>
      <c r="Q121" s="127">
        <f t="shared" si="17"/>
        <v>0</v>
      </c>
      <c r="R121" s="127">
        <f t="shared" si="17"/>
        <v>0</v>
      </c>
      <c r="S121" s="127">
        <f t="shared" si="18"/>
        <v>0</v>
      </c>
      <c r="T121" s="127">
        <f t="shared" si="19"/>
        <v>0</v>
      </c>
      <c r="U121" s="127">
        <f t="shared" si="20"/>
        <v>0</v>
      </c>
      <c r="V121" s="127">
        <f t="shared" si="21"/>
        <v>0</v>
      </c>
      <c r="W121" s="127">
        <f t="shared" si="22"/>
        <v>1</v>
      </c>
    </row>
    <row r="122" spans="1:23" hidden="1" x14ac:dyDescent="0.15">
      <c r="A122">
        <v>98</v>
      </c>
      <c r="B122">
        <v>18</v>
      </c>
      <c r="C122">
        <v>1</v>
      </c>
      <c r="D122">
        <v>8</v>
      </c>
      <c r="E122">
        <v>3</v>
      </c>
      <c r="F122">
        <v>10</v>
      </c>
      <c r="H122" s="127">
        <f t="shared" si="13"/>
        <v>0</v>
      </c>
      <c r="I122" s="127">
        <f t="shared" si="13"/>
        <v>37</v>
      </c>
      <c r="J122" s="127">
        <f t="shared" si="13"/>
        <v>0</v>
      </c>
      <c r="K122" s="127">
        <f t="shared" si="13"/>
        <v>0</v>
      </c>
      <c r="L122" s="127">
        <f t="shared" si="14"/>
        <v>0</v>
      </c>
      <c r="M122" s="127">
        <f t="shared" si="15"/>
        <v>0</v>
      </c>
      <c r="N122" s="127">
        <f t="shared" si="15"/>
        <v>0</v>
      </c>
      <c r="O122" s="127">
        <f t="shared" si="15"/>
        <v>0</v>
      </c>
      <c r="P122" s="127">
        <f t="shared" si="16"/>
        <v>0</v>
      </c>
      <c r="Q122" s="127">
        <f t="shared" si="17"/>
        <v>6</v>
      </c>
      <c r="R122" s="127">
        <f t="shared" si="17"/>
        <v>9</v>
      </c>
      <c r="S122" s="127">
        <f t="shared" si="18"/>
        <v>0</v>
      </c>
      <c r="T122" s="127">
        <f t="shared" si="19"/>
        <v>8</v>
      </c>
      <c r="U122" s="127">
        <f t="shared" si="20"/>
        <v>0</v>
      </c>
      <c r="V122" s="127">
        <f t="shared" si="21"/>
        <v>0</v>
      </c>
      <c r="W122" s="127">
        <f t="shared" si="22"/>
        <v>61</v>
      </c>
    </row>
    <row r="123" spans="1:23" hidden="1" x14ac:dyDescent="0.15">
      <c r="A123">
        <v>99</v>
      </c>
      <c r="B123">
        <v>19</v>
      </c>
      <c r="C123">
        <v>20</v>
      </c>
      <c r="D123">
        <v>9</v>
      </c>
      <c r="E123">
        <v>2</v>
      </c>
      <c r="F123">
        <v>3</v>
      </c>
      <c r="H123" s="127">
        <f t="shared" si="13"/>
        <v>27</v>
      </c>
      <c r="I123" s="127">
        <f t="shared" si="13"/>
        <v>48</v>
      </c>
      <c r="J123" s="127">
        <f t="shared" si="13"/>
        <v>0</v>
      </c>
      <c r="K123" s="127">
        <f t="shared" si="13"/>
        <v>0</v>
      </c>
      <c r="L123" s="127">
        <f t="shared" si="14"/>
        <v>0</v>
      </c>
      <c r="M123" s="127">
        <f t="shared" si="15"/>
        <v>39</v>
      </c>
      <c r="N123" s="127">
        <f t="shared" si="15"/>
        <v>0</v>
      </c>
      <c r="O123" s="127">
        <f t="shared" si="15"/>
        <v>0</v>
      </c>
      <c r="P123" s="127">
        <f t="shared" si="16"/>
        <v>0</v>
      </c>
      <c r="Q123" s="127">
        <f t="shared" si="17"/>
        <v>0</v>
      </c>
      <c r="R123" s="127">
        <f t="shared" si="17"/>
        <v>7</v>
      </c>
      <c r="S123" s="127">
        <f t="shared" si="18"/>
        <v>0</v>
      </c>
      <c r="T123" s="127">
        <f t="shared" si="19"/>
        <v>0</v>
      </c>
      <c r="U123" s="127">
        <f t="shared" si="20"/>
        <v>0</v>
      </c>
      <c r="V123" s="127">
        <f t="shared" si="21"/>
        <v>0</v>
      </c>
      <c r="W123" s="127">
        <f t="shared" si="22"/>
        <v>122</v>
      </c>
    </row>
    <row r="124" spans="1:23" hidden="1" x14ac:dyDescent="0.15">
      <c r="A124">
        <v>100</v>
      </c>
      <c r="B124">
        <v>20</v>
      </c>
      <c r="C124">
        <v>19</v>
      </c>
      <c r="D124">
        <v>10</v>
      </c>
      <c r="E124">
        <v>1</v>
      </c>
      <c r="F124">
        <v>16</v>
      </c>
      <c r="H124" s="127">
        <f t="shared" si="13"/>
        <v>27</v>
      </c>
      <c r="I124" s="127">
        <f t="shared" si="13"/>
        <v>0</v>
      </c>
      <c r="J124" s="127">
        <f t="shared" si="13"/>
        <v>0</v>
      </c>
      <c r="K124" s="127">
        <f t="shared" si="13"/>
        <v>0</v>
      </c>
      <c r="L124" s="127">
        <f t="shared" si="14"/>
        <v>0</v>
      </c>
      <c r="M124" s="127">
        <f t="shared" si="15"/>
        <v>22</v>
      </c>
      <c r="N124" s="127">
        <f t="shared" si="15"/>
        <v>0</v>
      </c>
      <c r="O124" s="127">
        <f t="shared" si="15"/>
        <v>0</v>
      </c>
      <c r="P124" s="127">
        <f t="shared" si="16"/>
        <v>0</v>
      </c>
      <c r="Q124" s="127">
        <f t="shared" si="17"/>
        <v>0</v>
      </c>
      <c r="R124" s="127">
        <f t="shared" si="17"/>
        <v>0</v>
      </c>
      <c r="S124" s="127">
        <f t="shared" si="18"/>
        <v>0</v>
      </c>
      <c r="T124" s="127">
        <f t="shared" si="19"/>
        <v>0</v>
      </c>
      <c r="U124" s="127">
        <f t="shared" si="20"/>
        <v>0</v>
      </c>
      <c r="V124" s="127">
        <f t="shared" si="21"/>
        <v>18</v>
      </c>
      <c r="W124" s="127">
        <f t="shared" si="22"/>
        <v>68</v>
      </c>
    </row>
    <row r="125" spans="1:23" hidden="1" x14ac:dyDescent="0.15">
      <c r="A125">
        <v>101</v>
      </c>
      <c r="B125">
        <v>1</v>
      </c>
      <c r="C125">
        <v>18</v>
      </c>
      <c r="D125">
        <v>11</v>
      </c>
      <c r="E125">
        <v>20</v>
      </c>
      <c r="F125">
        <v>9</v>
      </c>
      <c r="H125" s="127">
        <f t="shared" si="13"/>
        <v>0</v>
      </c>
      <c r="I125" s="127">
        <f t="shared" si="13"/>
        <v>0</v>
      </c>
      <c r="J125" s="127">
        <f t="shared" si="13"/>
        <v>0</v>
      </c>
      <c r="K125" s="127">
        <f t="shared" si="13"/>
        <v>0</v>
      </c>
      <c r="L125" s="127">
        <f t="shared" si="14"/>
        <v>0</v>
      </c>
      <c r="M125" s="127">
        <f t="shared" si="15"/>
        <v>0</v>
      </c>
      <c r="N125" s="127">
        <f t="shared" si="15"/>
        <v>0</v>
      </c>
      <c r="O125" s="127">
        <f t="shared" si="15"/>
        <v>0</v>
      </c>
      <c r="P125" s="127">
        <f t="shared" si="16"/>
        <v>0</v>
      </c>
      <c r="Q125" s="127">
        <f t="shared" si="17"/>
        <v>49</v>
      </c>
      <c r="R125" s="127">
        <f t="shared" si="17"/>
        <v>43</v>
      </c>
      <c r="S125" s="127">
        <f t="shared" si="18"/>
        <v>0</v>
      </c>
      <c r="T125" s="127">
        <f t="shared" si="19"/>
        <v>39</v>
      </c>
      <c r="U125" s="127">
        <f t="shared" si="20"/>
        <v>0</v>
      </c>
      <c r="V125" s="127">
        <f t="shared" si="21"/>
        <v>0</v>
      </c>
      <c r="W125" s="127">
        <f t="shared" si="22"/>
        <v>132</v>
      </c>
    </row>
    <row r="126" spans="1:23" hidden="1" x14ac:dyDescent="0.15">
      <c r="A126">
        <v>102</v>
      </c>
      <c r="B126">
        <v>2</v>
      </c>
      <c r="C126">
        <v>17</v>
      </c>
      <c r="D126">
        <v>12</v>
      </c>
      <c r="E126">
        <v>19</v>
      </c>
      <c r="F126">
        <v>2</v>
      </c>
      <c r="H126" s="127">
        <f t="shared" si="13"/>
        <v>0</v>
      </c>
      <c r="I126" s="127">
        <f t="shared" si="13"/>
        <v>12</v>
      </c>
      <c r="J126" s="127">
        <f t="shared" si="13"/>
        <v>0</v>
      </c>
      <c r="K126" s="127">
        <f t="shared" si="13"/>
        <v>0</v>
      </c>
      <c r="L126" s="127">
        <f t="shared" si="14"/>
        <v>0</v>
      </c>
      <c r="M126" s="127">
        <f t="shared" si="15"/>
        <v>34</v>
      </c>
      <c r="N126" s="127">
        <f t="shared" si="15"/>
        <v>0</v>
      </c>
      <c r="O126" s="127">
        <f t="shared" si="15"/>
        <v>0</v>
      </c>
      <c r="P126" s="127">
        <f t="shared" si="16"/>
        <v>0</v>
      </c>
      <c r="Q126" s="127">
        <f t="shared" si="17"/>
        <v>0</v>
      </c>
      <c r="R126" s="127">
        <f t="shared" si="17"/>
        <v>12</v>
      </c>
      <c r="S126" s="127">
        <f t="shared" si="18"/>
        <v>0</v>
      </c>
      <c r="T126" s="127">
        <f t="shared" si="19"/>
        <v>0</v>
      </c>
      <c r="U126" s="127">
        <f t="shared" si="20"/>
        <v>0</v>
      </c>
      <c r="V126" s="127">
        <f t="shared" si="21"/>
        <v>0</v>
      </c>
      <c r="W126" s="127">
        <f t="shared" si="22"/>
        <v>59</v>
      </c>
    </row>
    <row r="127" spans="1:23" hidden="1" x14ac:dyDescent="0.15">
      <c r="A127">
        <v>103</v>
      </c>
      <c r="B127">
        <v>3</v>
      </c>
      <c r="C127">
        <v>16</v>
      </c>
      <c r="D127">
        <v>13</v>
      </c>
      <c r="E127">
        <v>18</v>
      </c>
      <c r="F127">
        <v>15</v>
      </c>
      <c r="H127" s="127">
        <f t="shared" si="13"/>
        <v>0</v>
      </c>
      <c r="I127" s="127">
        <f t="shared" si="13"/>
        <v>0</v>
      </c>
      <c r="J127" s="127">
        <f t="shared" si="13"/>
        <v>0</v>
      </c>
      <c r="K127" s="127">
        <f t="shared" si="13"/>
        <v>0</v>
      </c>
      <c r="L127" s="127">
        <f t="shared" si="14"/>
        <v>0</v>
      </c>
      <c r="M127" s="127">
        <f t="shared" si="15"/>
        <v>0</v>
      </c>
      <c r="N127" s="127">
        <f t="shared" si="15"/>
        <v>0</v>
      </c>
      <c r="O127" s="127">
        <f t="shared" si="15"/>
        <v>20</v>
      </c>
      <c r="P127" s="127">
        <f t="shared" si="16"/>
        <v>18</v>
      </c>
      <c r="Q127" s="127">
        <f t="shared" si="17"/>
        <v>0</v>
      </c>
      <c r="R127" s="127">
        <f t="shared" si="17"/>
        <v>0</v>
      </c>
      <c r="S127" s="127">
        <f t="shared" si="18"/>
        <v>0</v>
      </c>
      <c r="T127" s="127">
        <f t="shared" si="19"/>
        <v>38</v>
      </c>
      <c r="U127" s="127">
        <f t="shared" si="20"/>
        <v>0</v>
      </c>
      <c r="V127" s="127">
        <f t="shared" si="21"/>
        <v>17</v>
      </c>
      <c r="W127" s="127">
        <f t="shared" si="22"/>
        <v>94</v>
      </c>
    </row>
    <row r="128" spans="1:23" hidden="1" x14ac:dyDescent="0.15">
      <c r="A128">
        <v>104</v>
      </c>
      <c r="B128">
        <v>4</v>
      </c>
      <c r="C128">
        <v>15</v>
      </c>
      <c r="D128">
        <v>14</v>
      </c>
      <c r="E128">
        <v>17</v>
      </c>
      <c r="F128">
        <v>8</v>
      </c>
      <c r="H128" s="127">
        <f t="shared" si="13"/>
        <v>17</v>
      </c>
      <c r="I128" s="127">
        <f t="shared" si="13"/>
        <v>16</v>
      </c>
      <c r="J128" s="127">
        <f t="shared" si="13"/>
        <v>0</v>
      </c>
      <c r="K128" s="127">
        <f t="shared" si="13"/>
        <v>0</v>
      </c>
      <c r="L128" s="127">
        <f t="shared" si="14"/>
        <v>0</v>
      </c>
      <c r="M128" s="127">
        <f t="shared" si="15"/>
        <v>0</v>
      </c>
      <c r="N128" s="127">
        <f t="shared" si="15"/>
        <v>52</v>
      </c>
      <c r="O128" s="127">
        <f t="shared" si="15"/>
        <v>0</v>
      </c>
      <c r="P128" s="127">
        <f t="shared" si="16"/>
        <v>17</v>
      </c>
      <c r="Q128" s="127">
        <f t="shared" si="17"/>
        <v>51</v>
      </c>
      <c r="R128" s="127">
        <f t="shared" si="17"/>
        <v>0</v>
      </c>
      <c r="S128" s="127">
        <f t="shared" si="18"/>
        <v>16</v>
      </c>
      <c r="T128" s="127">
        <f t="shared" si="19"/>
        <v>0</v>
      </c>
      <c r="U128" s="127">
        <f t="shared" si="20"/>
        <v>0</v>
      </c>
      <c r="V128" s="127">
        <f t="shared" si="21"/>
        <v>0</v>
      </c>
      <c r="W128" s="127">
        <f t="shared" si="22"/>
        <v>170</v>
      </c>
    </row>
    <row r="129" spans="1:23" hidden="1" x14ac:dyDescent="0.15">
      <c r="A129">
        <v>105</v>
      </c>
      <c r="B129">
        <v>5</v>
      </c>
      <c r="C129">
        <v>14</v>
      </c>
      <c r="D129">
        <v>15</v>
      </c>
      <c r="E129">
        <v>16</v>
      </c>
      <c r="F129">
        <v>5</v>
      </c>
      <c r="H129" s="127">
        <f t="shared" si="13"/>
        <v>0</v>
      </c>
      <c r="I129" s="127">
        <f t="shared" si="13"/>
        <v>41</v>
      </c>
      <c r="J129" s="127">
        <f t="shared" si="13"/>
        <v>0</v>
      </c>
      <c r="K129" s="127">
        <f t="shared" si="13"/>
        <v>0</v>
      </c>
      <c r="L129" s="127">
        <f t="shared" si="14"/>
        <v>0</v>
      </c>
      <c r="M129" s="127">
        <f t="shared" si="15"/>
        <v>0</v>
      </c>
      <c r="N129" s="127">
        <f t="shared" si="15"/>
        <v>19</v>
      </c>
      <c r="O129" s="127">
        <f t="shared" si="15"/>
        <v>0</v>
      </c>
      <c r="P129" s="127">
        <f t="shared" si="16"/>
        <v>16</v>
      </c>
      <c r="Q129" s="127">
        <f t="shared" si="17"/>
        <v>20</v>
      </c>
      <c r="R129" s="127">
        <f t="shared" si="17"/>
        <v>41</v>
      </c>
      <c r="S129" s="127">
        <f t="shared" si="18"/>
        <v>17</v>
      </c>
      <c r="T129" s="127">
        <f t="shared" si="19"/>
        <v>0</v>
      </c>
      <c r="U129" s="127">
        <f t="shared" si="20"/>
        <v>18</v>
      </c>
      <c r="V129" s="127">
        <f t="shared" si="21"/>
        <v>0</v>
      </c>
      <c r="W129" s="127">
        <f t="shared" si="22"/>
        <v>173</v>
      </c>
    </row>
    <row r="130" spans="1:23" hidden="1" x14ac:dyDescent="0.15">
      <c r="A130">
        <v>106</v>
      </c>
      <c r="B130">
        <v>6</v>
      </c>
      <c r="C130">
        <v>13</v>
      </c>
      <c r="D130">
        <v>16</v>
      </c>
      <c r="E130">
        <v>15</v>
      </c>
      <c r="F130">
        <v>18</v>
      </c>
      <c r="H130" s="127">
        <f t="shared" si="13"/>
        <v>0</v>
      </c>
      <c r="I130" s="127">
        <f t="shared" si="13"/>
        <v>0</v>
      </c>
      <c r="J130" s="127">
        <f t="shared" si="13"/>
        <v>0</v>
      </c>
      <c r="K130" s="127">
        <f t="shared" si="13"/>
        <v>46</v>
      </c>
      <c r="L130" s="127">
        <f t="shared" si="14"/>
        <v>0</v>
      </c>
      <c r="M130" s="127">
        <f t="shared" si="15"/>
        <v>0</v>
      </c>
      <c r="N130" s="127">
        <f t="shared" si="15"/>
        <v>0</v>
      </c>
      <c r="O130" s="127">
        <f t="shared" si="15"/>
        <v>0</v>
      </c>
      <c r="P130" s="127">
        <f t="shared" si="16"/>
        <v>0</v>
      </c>
      <c r="Q130" s="127">
        <f t="shared" si="17"/>
        <v>20</v>
      </c>
      <c r="R130" s="127">
        <f t="shared" si="17"/>
        <v>0</v>
      </c>
      <c r="S130" s="127">
        <f t="shared" si="18"/>
        <v>18</v>
      </c>
      <c r="T130" s="127">
        <f t="shared" si="19"/>
        <v>38</v>
      </c>
      <c r="U130" s="127">
        <f t="shared" si="20"/>
        <v>17</v>
      </c>
      <c r="V130" s="127">
        <f t="shared" si="21"/>
        <v>0</v>
      </c>
      <c r="W130" s="127">
        <f t="shared" si="22"/>
        <v>140</v>
      </c>
    </row>
    <row r="131" spans="1:23" hidden="1" x14ac:dyDescent="0.15">
      <c r="A131">
        <v>107</v>
      </c>
      <c r="B131">
        <v>7</v>
      </c>
      <c r="C131">
        <v>12</v>
      </c>
      <c r="D131">
        <v>17</v>
      </c>
      <c r="E131">
        <v>14</v>
      </c>
      <c r="F131">
        <v>11</v>
      </c>
      <c r="H131" s="127">
        <f t="shared" si="13"/>
        <v>0</v>
      </c>
      <c r="I131" s="127">
        <f t="shared" si="13"/>
        <v>0</v>
      </c>
      <c r="J131" s="127">
        <f t="shared" si="13"/>
        <v>0</v>
      </c>
      <c r="K131" s="127">
        <f t="shared" si="13"/>
        <v>0</v>
      </c>
      <c r="L131" s="127">
        <f t="shared" si="14"/>
        <v>0</v>
      </c>
      <c r="M131" s="127">
        <f t="shared" si="15"/>
        <v>34</v>
      </c>
      <c r="N131" s="127">
        <f t="shared" si="15"/>
        <v>44</v>
      </c>
      <c r="O131" s="127">
        <f t="shared" si="15"/>
        <v>0</v>
      </c>
      <c r="P131" s="127">
        <f t="shared" si="16"/>
        <v>0</v>
      </c>
      <c r="Q131" s="127">
        <f t="shared" si="17"/>
        <v>51</v>
      </c>
      <c r="R131" s="127">
        <f t="shared" si="17"/>
        <v>0</v>
      </c>
      <c r="S131" s="127">
        <f t="shared" si="18"/>
        <v>0</v>
      </c>
      <c r="T131" s="127">
        <f t="shared" si="19"/>
        <v>0</v>
      </c>
      <c r="U131" s="127">
        <f t="shared" si="20"/>
        <v>16</v>
      </c>
      <c r="V131" s="127">
        <f t="shared" si="21"/>
        <v>0</v>
      </c>
      <c r="W131" s="127">
        <f t="shared" si="22"/>
        <v>146</v>
      </c>
    </row>
    <row r="132" spans="1:23" hidden="1" x14ac:dyDescent="0.15">
      <c r="A132">
        <v>108</v>
      </c>
      <c r="B132">
        <v>8</v>
      </c>
      <c r="C132">
        <v>11</v>
      </c>
      <c r="D132">
        <v>18</v>
      </c>
      <c r="E132">
        <v>13</v>
      </c>
      <c r="F132">
        <v>4</v>
      </c>
      <c r="H132" s="127">
        <f t="shared" si="13"/>
        <v>0</v>
      </c>
      <c r="I132" s="127">
        <f t="shared" si="13"/>
        <v>37</v>
      </c>
      <c r="J132" s="127">
        <f t="shared" si="13"/>
        <v>0</v>
      </c>
      <c r="K132" s="127">
        <f t="shared" si="13"/>
        <v>0</v>
      </c>
      <c r="L132" s="127">
        <f t="shared" si="14"/>
        <v>0</v>
      </c>
      <c r="M132" s="127">
        <f t="shared" si="15"/>
        <v>0</v>
      </c>
      <c r="N132" s="127">
        <f t="shared" si="15"/>
        <v>14</v>
      </c>
      <c r="O132" s="127">
        <f t="shared" si="15"/>
        <v>0</v>
      </c>
      <c r="P132" s="127">
        <f t="shared" si="16"/>
        <v>0</v>
      </c>
      <c r="Q132" s="127">
        <f t="shared" si="17"/>
        <v>0</v>
      </c>
      <c r="R132" s="127">
        <f t="shared" si="17"/>
        <v>0</v>
      </c>
      <c r="S132" s="127">
        <f t="shared" si="18"/>
        <v>0</v>
      </c>
      <c r="T132" s="127">
        <f t="shared" si="19"/>
        <v>0</v>
      </c>
      <c r="U132" s="127">
        <f t="shared" si="20"/>
        <v>0</v>
      </c>
      <c r="V132" s="127">
        <f t="shared" si="21"/>
        <v>0</v>
      </c>
      <c r="W132" s="127">
        <f t="shared" si="22"/>
        <v>52</v>
      </c>
    </row>
    <row r="133" spans="1:23" hidden="1" x14ac:dyDescent="0.15">
      <c r="A133">
        <v>109</v>
      </c>
      <c r="B133">
        <v>9</v>
      </c>
      <c r="C133">
        <v>10</v>
      </c>
      <c r="D133">
        <v>19</v>
      </c>
      <c r="E133">
        <v>12</v>
      </c>
      <c r="F133">
        <v>17</v>
      </c>
      <c r="H133" s="127">
        <f t="shared" si="13"/>
        <v>10</v>
      </c>
      <c r="I133" s="127">
        <f t="shared" si="13"/>
        <v>48</v>
      </c>
      <c r="J133" s="127">
        <f t="shared" si="13"/>
        <v>0</v>
      </c>
      <c r="K133" s="127">
        <f t="shared" si="13"/>
        <v>0</v>
      </c>
      <c r="L133" s="127">
        <f t="shared" si="14"/>
        <v>0</v>
      </c>
      <c r="M133" s="127">
        <f t="shared" si="15"/>
        <v>22</v>
      </c>
      <c r="N133" s="127">
        <f t="shared" si="15"/>
        <v>0</v>
      </c>
      <c r="O133" s="127">
        <f t="shared" si="15"/>
        <v>0</v>
      </c>
      <c r="P133" s="127">
        <f t="shared" si="16"/>
        <v>0</v>
      </c>
      <c r="Q133" s="127">
        <f t="shared" si="17"/>
        <v>0</v>
      </c>
      <c r="R133" s="127">
        <f t="shared" si="17"/>
        <v>0</v>
      </c>
      <c r="S133" s="127">
        <f t="shared" si="18"/>
        <v>0</v>
      </c>
      <c r="T133" s="127">
        <f t="shared" si="19"/>
        <v>34</v>
      </c>
      <c r="U133" s="127">
        <f t="shared" si="20"/>
        <v>0</v>
      </c>
      <c r="V133" s="127">
        <f t="shared" si="21"/>
        <v>0</v>
      </c>
      <c r="W133" s="127">
        <f t="shared" si="22"/>
        <v>115</v>
      </c>
    </row>
    <row r="134" spans="1:23" hidden="1" x14ac:dyDescent="0.15">
      <c r="A134">
        <v>110</v>
      </c>
      <c r="B134">
        <v>10</v>
      </c>
      <c r="C134">
        <v>9</v>
      </c>
      <c r="D134">
        <v>20</v>
      </c>
      <c r="E134">
        <v>11</v>
      </c>
      <c r="F134">
        <v>10</v>
      </c>
      <c r="H134" s="127">
        <f t="shared" si="13"/>
        <v>10</v>
      </c>
      <c r="I134" s="127">
        <f t="shared" si="13"/>
        <v>0</v>
      </c>
      <c r="J134" s="127">
        <f t="shared" si="13"/>
        <v>0</v>
      </c>
      <c r="K134" s="127">
        <f t="shared" si="13"/>
        <v>0</v>
      </c>
      <c r="L134" s="127">
        <f t="shared" si="14"/>
        <v>0</v>
      </c>
      <c r="M134" s="127">
        <f t="shared" si="15"/>
        <v>39</v>
      </c>
      <c r="N134" s="127">
        <f t="shared" si="15"/>
        <v>43</v>
      </c>
      <c r="O134" s="127">
        <f t="shared" si="15"/>
        <v>10</v>
      </c>
      <c r="P134" s="127">
        <f t="shared" si="16"/>
        <v>0</v>
      </c>
      <c r="Q134" s="127">
        <f t="shared" si="17"/>
        <v>49</v>
      </c>
      <c r="R134" s="127">
        <f t="shared" si="17"/>
        <v>0</v>
      </c>
      <c r="S134" s="127">
        <f t="shared" si="18"/>
        <v>0</v>
      </c>
      <c r="T134" s="127">
        <f t="shared" si="19"/>
        <v>0</v>
      </c>
      <c r="U134" s="127">
        <f t="shared" si="20"/>
        <v>0</v>
      </c>
      <c r="V134" s="127">
        <f t="shared" si="21"/>
        <v>0</v>
      </c>
      <c r="W134" s="127">
        <f t="shared" si="22"/>
        <v>152</v>
      </c>
    </row>
    <row r="135" spans="1:23" hidden="1" x14ac:dyDescent="0.15">
      <c r="A135">
        <v>111</v>
      </c>
      <c r="B135">
        <v>11</v>
      </c>
      <c r="C135">
        <v>8</v>
      </c>
      <c r="D135">
        <v>1</v>
      </c>
      <c r="E135">
        <v>10</v>
      </c>
      <c r="F135">
        <v>3</v>
      </c>
      <c r="H135" s="127">
        <f t="shared" si="13"/>
        <v>0</v>
      </c>
      <c r="I135" s="127">
        <f t="shared" si="13"/>
        <v>0</v>
      </c>
      <c r="J135" s="127">
        <f t="shared" si="13"/>
        <v>0</v>
      </c>
      <c r="K135" s="127">
        <f t="shared" si="13"/>
        <v>0</v>
      </c>
      <c r="L135" s="127">
        <f t="shared" si="14"/>
        <v>0</v>
      </c>
      <c r="M135" s="127">
        <f t="shared" si="15"/>
        <v>0</v>
      </c>
      <c r="N135" s="127">
        <f t="shared" si="15"/>
        <v>9</v>
      </c>
      <c r="O135" s="127">
        <f t="shared" si="15"/>
        <v>6</v>
      </c>
      <c r="P135" s="127">
        <f t="shared" si="16"/>
        <v>0</v>
      </c>
      <c r="Q135" s="127">
        <f t="shared" si="17"/>
        <v>0</v>
      </c>
      <c r="R135" s="127">
        <f t="shared" si="17"/>
        <v>0</v>
      </c>
      <c r="S135" s="127">
        <f t="shared" si="18"/>
        <v>0</v>
      </c>
      <c r="T135" s="127">
        <f t="shared" si="19"/>
        <v>8</v>
      </c>
      <c r="U135" s="127">
        <f t="shared" si="20"/>
        <v>0</v>
      </c>
      <c r="V135" s="127">
        <f t="shared" si="21"/>
        <v>0</v>
      </c>
      <c r="W135" s="127">
        <f t="shared" si="22"/>
        <v>24</v>
      </c>
    </row>
    <row r="136" spans="1:23" hidden="1" x14ac:dyDescent="0.15">
      <c r="A136">
        <v>112</v>
      </c>
      <c r="B136">
        <v>12</v>
      </c>
      <c r="C136">
        <v>7</v>
      </c>
      <c r="D136">
        <v>2</v>
      </c>
      <c r="E136">
        <v>9</v>
      </c>
      <c r="F136">
        <v>16</v>
      </c>
      <c r="H136" s="127">
        <f t="shared" si="13"/>
        <v>0</v>
      </c>
      <c r="I136" s="127">
        <f t="shared" si="13"/>
        <v>12</v>
      </c>
      <c r="J136" s="127">
        <f t="shared" si="13"/>
        <v>0</v>
      </c>
      <c r="K136" s="127">
        <f t="shared" si="13"/>
        <v>0</v>
      </c>
      <c r="L136" s="127">
        <f t="shared" si="14"/>
        <v>0</v>
      </c>
      <c r="M136" s="127">
        <f t="shared" si="15"/>
        <v>0</v>
      </c>
      <c r="N136" s="127">
        <f t="shared" si="15"/>
        <v>0</v>
      </c>
      <c r="O136" s="127">
        <f t="shared" si="15"/>
        <v>0</v>
      </c>
      <c r="P136" s="127">
        <f t="shared" si="16"/>
        <v>0</v>
      </c>
      <c r="Q136" s="127">
        <f t="shared" si="17"/>
        <v>0</v>
      </c>
      <c r="R136" s="127">
        <f t="shared" si="17"/>
        <v>0</v>
      </c>
      <c r="S136" s="127">
        <f t="shared" si="18"/>
        <v>0</v>
      </c>
      <c r="T136" s="127">
        <f t="shared" si="19"/>
        <v>0</v>
      </c>
      <c r="U136" s="127">
        <f t="shared" si="20"/>
        <v>0</v>
      </c>
      <c r="V136" s="127">
        <f t="shared" si="21"/>
        <v>18</v>
      </c>
      <c r="W136" s="127">
        <f t="shared" si="22"/>
        <v>31</v>
      </c>
    </row>
    <row r="137" spans="1:23" hidden="1" x14ac:dyDescent="0.15">
      <c r="A137">
        <v>113</v>
      </c>
      <c r="B137">
        <v>13</v>
      </c>
      <c r="C137">
        <v>6</v>
      </c>
      <c r="D137">
        <v>3</v>
      </c>
      <c r="E137">
        <v>8</v>
      </c>
      <c r="F137">
        <v>9</v>
      </c>
      <c r="H137" s="127">
        <f t="shared" si="13"/>
        <v>0</v>
      </c>
      <c r="I137" s="127">
        <f t="shared" si="13"/>
        <v>0</v>
      </c>
      <c r="J137" s="127">
        <f t="shared" si="13"/>
        <v>0</v>
      </c>
      <c r="K137" s="127">
        <f t="shared" si="13"/>
        <v>0</v>
      </c>
      <c r="L137" s="127">
        <f t="shared" si="14"/>
        <v>0</v>
      </c>
      <c r="M137" s="127">
        <f t="shared" si="15"/>
        <v>0</v>
      </c>
      <c r="N137" s="127">
        <f t="shared" si="15"/>
        <v>42</v>
      </c>
      <c r="O137" s="127">
        <f t="shared" si="15"/>
        <v>0</v>
      </c>
      <c r="P137" s="127">
        <f t="shared" si="16"/>
        <v>0</v>
      </c>
      <c r="Q137" s="127">
        <f t="shared" si="17"/>
        <v>6</v>
      </c>
      <c r="R137" s="127">
        <f t="shared" si="17"/>
        <v>7</v>
      </c>
      <c r="S137" s="127">
        <f t="shared" si="18"/>
        <v>0</v>
      </c>
      <c r="T137" s="127">
        <f t="shared" si="19"/>
        <v>0</v>
      </c>
      <c r="U137" s="127">
        <f t="shared" si="20"/>
        <v>0</v>
      </c>
      <c r="V137" s="127">
        <f t="shared" si="21"/>
        <v>0</v>
      </c>
      <c r="W137" s="127">
        <f t="shared" si="22"/>
        <v>56</v>
      </c>
    </row>
    <row r="138" spans="1:23" hidden="1" x14ac:dyDescent="0.15">
      <c r="A138">
        <v>114</v>
      </c>
      <c r="B138">
        <v>14</v>
      </c>
      <c r="C138">
        <v>5</v>
      </c>
      <c r="D138">
        <v>4</v>
      </c>
      <c r="E138">
        <v>7</v>
      </c>
      <c r="F138">
        <v>2</v>
      </c>
      <c r="H138" s="127">
        <f t="shared" si="13"/>
        <v>0</v>
      </c>
      <c r="I138" s="127">
        <f t="shared" si="13"/>
        <v>16</v>
      </c>
      <c r="J138" s="127">
        <f t="shared" si="13"/>
        <v>0</v>
      </c>
      <c r="K138" s="127">
        <f t="shared" si="13"/>
        <v>0</v>
      </c>
      <c r="L138" s="127">
        <f t="shared" si="14"/>
        <v>16</v>
      </c>
      <c r="M138" s="127">
        <f t="shared" si="15"/>
        <v>0</v>
      </c>
      <c r="N138" s="127">
        <f t="shared" si="15"/>
        <v>4</v>
      </c>
      <c r="O138" s="127">
        <f t="shared" si="15"/>
        <v>0</v>
      </c>
      <c r="P138" s="127">
        <f t="shared" si="16"/>
        <v>0</v>
      </c>
      <c r="Q138" s="127">
        <f t="shared" si="17"/>
        <v>0</v>
      </c>
      <c r="R138" s="127">
        <f t="shared" si="17"/>
        <v>0</v>
      </c>
      <c r="S138" s="127">
        <f t="shared" si="18"/>
        <v>0</v>
      </c>
      <c r="T138" s="127">
        <f t="shared" si="19"/>
        <v>0</v>
      </c>
      <c r="U138" s="127">
        <f t="shared" si="20"/>
        <v>0</v>
      </c>
      <c r="V138" s="127">
        <f t="shared" si="21"/>
        <v>0</v>
      </c>
      <c r="W138" s="127">
        <f t="shared" si="22"/>
        <v>37</v>
      </c>
    </row>
    <row r="139" spans="1:23" hidden="1" x14ac:dyDescent="0.15">
      <c r="A139">
        <v>115</v>
      </c>
      <c r="B139">
        <v>15</v>
      </c>
      <c r="C139">
        <v>4</v>
      </c>
      <c r="D139">
        <v>5</v>
      </c>
      <c r="E139">
        <v>6</v>
      </c>
      <c r="F139">
        <v>15</v>
      </c>
      <c r="H139" s="127">
        <f t="shared" si="13"/>
        <v>17</v>
      </c>
      <c r="I139" s="127">
        <f t="shared" si="13"/>
        <v>41</v>
      </c>
      <c r="J139" s="127">
        <f t="shared" si="13"/>
        <v>0</v>
      </c>
      <c r="K139" s="127">
        <f t="shared" si="13"/>
        <v>0</v>
      </c>
      <c r="L139" s="127">
        <f t="shared" si="14"/>
        <v>17</v>
      </c>
      <c r="M139" s="127">
        <f t="shared" si="15"/>
        <v>0</v>
      </c>
      <c r="N139" s="127">
        <f t="shared" si="15"/>
        <v>0</v>
      </c>
      <c r="O139" s="127">
        <f t="shared" si="15"/>
        <v>17</v>
      </c>
      <c r="P139" s="127">
        <f t="shared" si="16"/>
        <v>0</v>
      </c>
      <c r="Q139" s="127">
        <f t="shared" si="17"/>
        <v>0</v>
      </c>
      <c r="R139" s="127">
        <f t="shared" si="17"/>
        <v>41</v>
      </c>
      <c r="S139" s="127">
        <f t="shared" si="18"/>
        <v>0</v>
      </c>
      <c r="T139" s="127">
        <f t="shared" si="19"/>
        <v>0</v>
      </c>
      <c r="U139" s="127">
        <f t="shared" si="20"/>
        <v>0</v>
      </c>
      <c r="V139" s="127">
        <f t="shared" si="21"/>
        <v>17</v>
      </c>
      <c r="W139" s="127">
        <f t="shared" si="22"/>
        <v>151</v>
      </c>
    </row>
    <row r="140" spans="1:23" hidden="1" x14ac:dyDescent="0.15">
      <c r="A140">
        <v>116</v>
      </c>
      <c r="B140">
        <v>16</v>
      </c>
      <c r="C140">
        <v>3</v>
      </c>
      <c r="D140">
        <v>6</v>
      </c>
      <c r="E140">
        <v>5</v>
      </c>
      <c r="F140">
        <v>8</v>
      </c>
      <c r="H140" s="127">
        <f t="shared" si="13"/>
        <v>0</v>
      </c>
      <c r="I140" s="127">
        <f t="shared" si="13"/>
        <v>0</v>
      </c>
      <c r="J140" s="127">
        <f t="shared" si="13"/>
        <v>0</v>
      </c>
      <c r="K140" s="127">
        <f t="shared" si="13"/>
        <v>0</v>
      </c>
      <c r="L140" s="127">
        <f t="shared" si="14"/>
        <v>18</v>
      </c>
      <c r="M140" s="127">
        <f t="shared" si="15"/>
        <v>0</v>
      </c>
      <c r="N140" s="127">
        <f t="shared" si="15"/>
        <v>0</v>
      </c>
      <c r="O140" s="127">
        <f t="shared" si="15"/>
        <v>6</v>
      </c>
      <c r="P140" s="127">
        <f t="shared" si="16"/>
        <v>0</v>
      </c>
      <c r="Q140" s="127">
        <f t="shared" si="17"/>
        <v>0</v>
      </c>
      <c r="R140" s="127">
        <f t="shared" si="17"/>
        <v>42</v>
      </c>
      <c r="S140" s="127">
        <f t="shared" si="18"/>
        <v>0</v>
      </c>
      <c r="T140" s="127">
        <f t="shared" si="19"/>
        <v>0</v>
      </c>
      <c r="U140" s="127">
        <f t="shared" si="20"/>
        <v>0</v>
      </c>
      <c r="V140" s="127">
        <f t="shared" si="21"/>
        <v>0</v>
      </c>
      <c r="W140" s="127">
        <f t="shared" si="22"/>
        <v>67</v>
      </c>
    </row>
    <row r="141" spans="1:23" hidden="1" x14ac:dyDescent="0.15">
      <c r="A141">
        <v>117</v>
      </c>
      <c r="B141">
        <v>17</v>
      </c>
      <c r="C141">
        <v>2</v>
      </c>
      <c r="D141">
        <v>7</v>
      </c>
      <c r="E141">
        <v>4</v>
      </c>
      <c r="F141">
        <v>1</v>
      </c>
      <c r="H141" s="127">
        <f t="shared" si="13"/>
        <v>0</v>
      </c>
      <c r="I141" s="127">
        <f t="shared" si="13"/>
        <v>0</v>
      </c>
      <c r="J141" s="127">
        <f t="shared" si="13"/>
        <v>0</v>
      </c>
      <c r="K141" s="127">
        <f t="shared" si="13"/>
        <v>0</v>
      </c>
      <c r="L141" s="127">
        <f t="shared" si="14"/>
        <v>0</v>
      </c>
      <c r="M141" s="127">
        <f t="shared" si="15"/>
        <v>0</v>
      </c>
      <c r="N141" s="127">
        <f t="shared" si="15"/>
        <v>0</v>
      </c>
      <c r="O141" s="127">
        <f t="shared" si="15"/>
        <v>0</v>
      </c>
      <c r="P141" s="127">
        <f t="shared" si="16"/>
        <v>0</v>
      </c>
      <c r="Q141" s="127">
        <f t="shared" si="17"/>
        <v>0</v>
      </c>
      <c r="R141" s="127">
        <f t="shared" si="17"/>
        <v>3</v>
      </c>
      <c r="S141" s="127">
        <f t="shared" si="18"/>
        <v>0</v>
      </c>
      <c r="T141" s="127">
        <f t="shared" si="19"/>
        <v>0</v>
      </c>
      <c r="U141" s="127">
        <f t="shared" si="20"/>
        <v>0</v>
      </c>
      <c r="V141" s="127">
        <f t="shared" si="21"/>
        <v>0</v>
      </c>
      <c r="W141" s="127">
        <f t="shared" si="22"/>
        <v>4</v>
      </c>
    </row>
    <row r="142" spans="1:23" hidden="1" x14ac:dyDescent="0.15">
      <c r="A142">
        <v>118</v>
      </c>
      <c r="B142">
        <v>18</v>
      </c>
      <c r="C142">
        <v>1</v>
      </c>
      <c r="D142">
        <v>8</v>
      </c>
      <c r="E142">
        <v>3</v>
      </c>
      <c r="F142">
        <v>18</v>
      </c>
      <c r="H142" s="127">
        <f t="shared" si="13"/>
        <v>0</v>
      </c>
      <c r="I142" s="127">
        <f t="shared" si="13"/>
        <v>37</v>
      </c>
      <c r="J142" s="127">
        <f t="shared" si="13"/>
        <v>0</v>
      </c>
      <c r="K142" s="127">
        <f t="shared" si="13"/>
        <v>0</v>
      </c>
      <c r="L142" s="127">
        <f t="shared" si="14"/>
        <v>0</v>
      </c>
      <c r="M142" s="127">
        <f t="shared" si="15"/>
        <v>0</v>
      </c>
      <c r="N142" s="127">
        <f t="shared" si="15"/>
        <v>0</v>
      </c>
      <c r="O142" s="127">
        <f t="shared" si="15"/>
        <v>0</v>
      </c>
      <c r="P142" s="127">
        <f t="shared" si="16"/>
        <v>0</v>
      </c>
      <c r="Q142" s="127">
        <f t="shared" si="17"/>
        <v>6</v>
      </c>
      <c r="R142" s="127">
        <f t="shared" si="17"/>
        <v>37</v>
      </c>
      <c r="S142" s="127">
        <f t="shared" si="18"/>
        <v>0</v>
      </c>
      <c r="T142" s="127">
        <f t="shared" si="19"/>
        <v>0</v>
      </c>
      <c r="U142" s="127">
        <f t="shared" si="20"/>
        <v>0</v>
      </c>
      <c r="V142" s="127">
        <f t="shared" si="21"/>
        <v>0</v>
      </c>
      <c r="W142" s="127">
        <f t="shared" si="22"/>
        <v>81</v>
      </c>
    </row>
    <row r="143" spans="1:23" hidden="1" x14ac:dyDescent="0.15">
      <c r="A143">
        <v>119</v>
      </c>
      <c r="B143">
        <v>19</v>
      </c>
      <c r="C143">
        <v>20</v>
      </c>
      <c r="D143">
        <v>9</v>
      </c>
      <c r="E143">
        <v>2</v>
      </c>
      <c r="F143">
        <v>11</v>
      </c>
      <c r="H143" s="127">
        <f t="shared" si="13"/>
        <v>27</v>
      </c>
      <c r="I143" s="127">
        <f t="shared" si="13"/>
        <v>48</v>
      </c>
      <c r="J143" s="127">
        <f t="shared" si="13"/>
        <v>0</v>
      </c>
      <c r="K143" s="127">
        <f t="shared" si="13"/>
        <v>36</v>
      </c>
      <c r="L143" s="127">
        <f t="shared" si="14"/>
        <v>0</v>
      </c>
      <c r="M143" s="127">
        <f t="shared" si="15"/>
        <v>39</v>
      </c>
      <c r="N143" s="127">
        <f t="shared" si="15"/>
        <v>0</v>
      </c>
      <c r="O143" s="127">
        <f t="shared" si="15"/>
        <v>49</v>
      </c>
      <c r="P143" s="127">
        <f t="shared" si="16"/>
        <v>0</v>
      </c>
      <c r="Q143" s="127">
        <f t="shared" si="17"/>
        <v>0</v>
      </c>
      <c r="R143" s="127">
        <f t="shared" si="17"/>
        <v>43</v>
      </c>
      <c r="S143" s="127">
        <f t="shared" si="18"/>
        <v>0</v>
      </c>
      <c r="T143" s="127">
        <f t="shared" si="19"/>
        <v>11</v>
      </c>
      <c r="U143" s="127">
        <f t="shared" si="20"/>
        <v>0</v>
      </c>
      <c r="V143" s="127">
        <f t="shared" si="21"/>
        <v>0</v>
      </c>
      <c r="W143" s="127">
        <f t="shared" si="22"/>
        <v>254</v>
      </c>
    </row>
    <row r="144" spans="1:23" hidden="1" x14ac:dyDescent="0.15">
      <c r="A144">
        <v>120</v>
      </c>
      <c r="B144">
        <v>20</v>
      </c>
      <c r="C144">
        <v>19</v>
      </c>
      <c r="D144">
        <v>10</v>
      </c>
      <c r="E144">
        <v>1</v>
      </c>
      <c r="F144">
        <v>4</v>
      </c>
      <c r="H144" s="127">
        <f t="shared" si="13"/>
        <v>27</v>
      </c>
      <c r="I144" s="127">
        <f t="shared" si="13"/>
        <v>0</v>
      </c>
      <c r="J144" s="127">
        <f t="shared" si="13"/>
        <v>0</v>
      </c>
      <c r="K144" s="127">
        <f t="shared" si="13"/>
        <v>0</v>
      </c>
      <c r="L144" s="127">
        <f t="shared" si="14"/>
        <v>0</v>
      </c>
      <c r="M144" s="127">
        <f t="shared" si="15"/>
        <v>22</v>
      </c>
      <c r="N144" s="127">
        <f t="shared" si="15"/>
        <v>0</v>
      </c>
      <c r="O144" s="127">
        <f t="shared" si="15"/>
        <v>0</v>
      </c>
      <c r="P144" s="127">
        <f t="shared" si="16"/>
        <v>0</v>
      </c>
      <c r="Q144" s="127">
        <f t="shared" si="17"/>
        <v>0</v>
      </c>
      <c r="R144" s="127">
        <f t="shared" si="17"/>
        <v>0</v>
      </c>
      <c r="S144" s="127">
        <f t="shared" si="18"/>
        <v>0</v>
      </c>
      <c r="T144" s="127">
        <f t="shared" si="19"/>
        <v>0</v>
      </c>
      <c r="U144" s="127">
        <f t="shared" si="20"/>
        <v>0</v>
      </c>
      <c r="V144" s="127">
        <f t="shared" si="21"/>
        <v>0</v>
      </c>
      <c r="W144" s="127">
        <f t="shared" si="22"/>
        <v>50</v>
      </c>
    </row>
    <row r="145" spans="1:23" hidden="1" x14ac:dyDescent="0.15">
      <c r="A145">
        <v>121</v>
      </c>
      <c r="B145">
        <v>1</v>
      </c>
      <c r="C145">
        <v>18</v>
      </c>
      <c r="D145">
        <v>11</v>
      </c>
      <c r="E145">
        <v>20</v>
      </c>
      <c r="F145">
        <v>17</v>
      </c>
      <c r="H145" s="127">
        <f t="shared" si="13"/>
        <v>0</v>
      </c>
      <c r="I145" s="127">
        <f t="shared" si="13"/>
        <v>0</v>
      </c>
      <c r="J145" s="127">
        <f t="shared" si="13"/>
        <v>0</v>
      </c>
      <c r="K145" s="127">
        <f t="shared" si="13"/>
        <v>0</v>
      </c>
      <c r="L145" s="127">
        <f t="shared" si="14"/>
        <v>0</v>
      </c>
      <c r="M145" s="127">
        <f t="shared" si="15"/>
        <v>0</v>
      </c>
      <c r="N145" s="127">
        <f t="shared" si="15"/>
        <v>0</v>
      </c>
      <c r="O145" s="127">
        <f t="shared" si="15"/>
        <v>25</v>
      </c>
      <c r="P145" s="127">
        <f t="shared" si="16"/>
        <v>0</v>
      </c>
      <c r="Q145" s="127">
        <f t="shared" si="17"/>
        <v>49</v>
      </c>
      <c r="R145" s="127">
        <f t="shared" si="17"/>
        <v>0</v>
      </c>
      <c r="S145" s="127">
        <f t="shared" si="18"/>
        <v>0</v>
      </c>
      <c r="T145" s="127">
        <f t="shared" si="19"/>
        <v>28</v>
      </c>
      <c r="U145" s="127">
        <f t="shared" si="20"/>
        <v>0</v>
      </c>
      <c r="V145" s="127">
        <f t="shared" si="21"/>
        <v>0</v>
      </c>
      <c r="W145" s="127">
        <f t="shared" si="22"/>
        <v>103</v>
      </c>
    </row>
    <row r="146" spans="1:23" hidden="1" x14ac:dyDescent="0.15">
      <c r="A146">
        <v>122</v>
      </c>
      <c r="B146">
        <v>2</v>
      </c>
      <c r="C146">
        <v>17</v>
      </c>
      <c r="D146">
        <v>12</v>
      </c>
      <c r="E146">
        <v>19</v>
      </c>
      <c r="F146">
        <v>10</v>
      </c>
      <c r="H146" s="127">
        <f t="shared" si="13"/>
        <v>0</v>
      </c>
      <c r="I146" s="127">
        <f t="shared" si="13"/>
        <v>12</v>
      </c>
      <c r="J146" s="127">
        <f t="shared" si="13"/>
        <v>0</v>
      </c>
      <c r="K146" s="127">
        <f t="shared" si="13"/>
        <v>0</v>
      </c>
      <c r="L146" s="127">
        <f t="shared" si="14"/>
        <v>0</v>
      </c>
      <c r="M146" s="127">
        <f t="shared" si="15"/>
        <v>34</v>
      </c>
      <c r="N146" s="127">
        <f t="shared" si="15"/>
        <v>0</v>
      </c>
      <c r="O146" s="127">
        <f t="shared" si="15"/>
        <v>0</v>
      </c>
      <c r="P146" s="127">
        <f t="shared" si="16"/>
        <v>0</v>
      </c>
      <c r="Q146" s="127">
        <f t="shared" si="17"/>
        <v>0</v>
      </c>
      <c r="R146" s="127">
        <f t="shared" si="17"/>
        <v>0</v>
      </c>
      <c r="S146" s="127">
        <f t="shared" si="18"/>
        <v>0</v>
      </c>
      <c r="T146" s="127">
        <f t="shared" si="19"/>
        <v>22</v>
      </c>
      <c r="U146" s="127">
        <f t="shared" si="20"/>
        <v>0</v>
      </c>
      <c r="V146" s="127">
        <f t="shared" si="21"/>
        <v>0</v>
      </c>
      <c r="W146" s="127">
        <f t="shared" si="22"/>
        <v>69</v>
      </c>
    </row>
    <row r="147" spans="1:23" hidden="1" x14ac:dyDescent="0.15">
      <c r="A147">
        <v>123</v>
      </c>
      <c r="B147">
        <v>3</v>
      </c>
      <c r="C147">
        <v>16</v>
      </c>
      <c r="D147">
        <v>13</v>
      </c>
      <c r="E147">
        <v>18</v>
      </c>
      <c r="F147">
        <v>3</v>
      </c>
      <c r="H147" s="127">
        <f t="shared" si="13"/>
        <v>0</v>
      </c>
      <c r="I147" s="127">
        <f t="shared" si="13"/>
        <v>0</v>
      </c>
      <c r="J147" s="127">
        <f t="shared" si="13"/>
        <v>0</v>
      </c>
      <c r="K147" s="127">
        <f t="shared" si="13"/>
        <v>0</v>
      </c>
      <c r="L147" s="127">
        <f t="shared" si="14"/>
        <v>0</v>
      </c>
      <c r="M147" s="127">
        <f t="shared" si="15"/>
        <v>0</v>
      </c>
      <c r="N147" s="127">
        <f t="shared" si="15"/>
        <v>0</v>
      </c>
      <c r="O147" s="127">
        <f t="shared" si="15"/>
        <v>0</v>
      </c>
      <c r="P147" s="127">
        <f t="shared" si="16"/>
        <v>18</v>
      </c>
      <c r="Q147" s="127">
        <f t="shared" si="17"/>
        <v>0</v>
      </c>
      <c r="R147" s="127">
        <f t="shared" si="17"/>
        <v>0</v>
      </c>
      <c r="S147" s="127">
        <f t="shared" si="18"/>
        <v>0</v>
      </c>
      <c r="T147" s="127">
        <f t="shared" si="19"/>
        <v>0</v>
      </c>
      <c r="U147" s="127">
        <f t="shared" si="20"/>
        <v>0</v>
      </c>
      <c r="V147" s="127">
        <f t="shared" si="21"/>
        <v>0</v>
      </c>
      <c r="W147" s="127">
        <f t="shared" si="22"/>
        <v>19</v>
      </c>
    </row>
    <row r="148" spans="1:23" hidden="1" x14ac:dyDescent="0.15">
      <c r="A148">
        <v>124</v>
      </c>
      <c r="B148">
        <v>4</v>
      </c>
      <c r="C148">
        <v>15</v>
      </c>
      <c r="D148">
        <v>14</v>
      </c>
      <c r="E148">
        <v>17</v>
      </c>
      <c r="F148">
        <v>16</v>
      </c>
      <c r="H148" s="127">
        <f t="shared" si="13"/>
        <v>17</v>
      </c>
      <c r="I148" s="127">
        <f t="shared" si="13"/>
        <v>16</v>
      </c>
      <c r="J148" s="127">
        <f t="shared" si="13"/>
        <v>0</v>
      </c>
      <c r="K148" s="127">
        <f t="shared" si="13"/>
        <v>18</v>
      </c>
      <c r="L148" s="127">
        <f t="shared" si="14"/>
        <v>0</v>
      </c>
      <c r="M148" s="127">
        <f t="shared" si="15"/>
        <v>0</v>
      </c>
      <c r="N148" s="127">
        <f t="shared" si="15"/>
        <v>52</v>
      </c>
      <c r="O148" s="127">
        <f t="shared" si="15"/>
        <v>20</v>
      </c>
      <c r="P148" s="127">
        <f t="shared" si="16"/>
        <v>17</v>
      </c>
      <c r="Q148" s="127">
        <f t="shared" si="17"/>
        <v>51</v>
      </c>
      <c r="R148" s="127">
        <f t="shared" si="17"/>
        <v>19</v>
      </c>
      <c r="S148" s="127">
        <f t="shared" si="18"/>
        <v>16</v>
      </c>
      <c r="T148" s="127">
        <f t="shared" si="19"/>
        <v>24</v>
      </c>
      <c r="U148" s="127">
        <f t="shared" si="20"/>
        <v>0</v>
      </c>
      <c r="V148" s="127">
        <f t="shared" si="21"/>
        <v>18</v>
      </c>
      <c r="W148" s="127">
        <f t="shared" si="22"/>
        <v>269</v>
      </c>
    </row>
    <row r="149" spans="1:23" hidden="1" x14ac:dyDescent="0.15">
      <c r="A149">
        <v>125</v>
      </c>
      <c r="B149">
        <v>5</v>
      </c>
      <c r="C149">
        <v>14</v>
      </c>
      <c r="D149">
        <v>15</v>
      </c>
      <c r="E149">
        <v>16</v>
      </c>
      <c r="F149">
        <v>9</v>
      </c>
      <c r="H149" s="127">
        <f t="shared" si="13"/>
        <v>0</v>
      </c>
      <c r="I149" s="127">
        <f t="shared" si="13"/>
        <v>41</v>
      </c>
      <c r="J149" s="127">
        <f t="shared" si="13"/>
        <v>0</v>
      </c>
      <c r="K149" s="127">
        <f t="shared" si="13"/>
        <v>0</v>
      </c>
      <c r="L149" s="127">
        <f t="shared" si="14"/>
        <v>0</v>
      </c>
      <c r="M149" s="127">
        <f t="shared" si="15"/>
        <v>0</v>
      </c>
      <c r="N149" s="127">
        <f t="shared" si="15"/>
        <v>19</v>
      </c>
      <c r="O149" s="127">
        <f t="shared" si="15"/>
        <v>0</v>
      </c>
      <c r="P149" s="127">
        <f t="shared" si="16"/>
        <v>16</v>
      </c>
      <c r="Q149" s="127">
        <f t="shared" si="17"/>
        <v>20</v>
      </c>
      <c r="R149" s="127">
        <f t="shared" si="17"/>
        <v>0</v>
      </c>
      <c r="S149" s="127">
        <f t="shared" si="18"/>
        <v>17</v>
      </c>
      <c r="T149" s="127">
        <f t="shared" si="19"/>
        <v>0</v>
      </c>
      <c r="U149" s="127">
        <f t="shared" si="20"/>
        <v>18</v>
      </c>
      <c r="V149" s="127">
        <f t="shared" si="21"/>
        <v>0</v>
      </c>
      <c r="W149" s="127">
        <f t="shared" si="22"/>
        <v>132</v>
      </c>
    </row>
    <row r="150" spans="1:23" hidden="1" x14ac:dyDescent="0.15">
      <c r="A150">
        <v>126</v>
      </c>
      <c r="B150">
        <v>6</v>
      </c>
      <c r="C150">
        <v>13</v>
      </c>
      <c r="D150">
        <v>16</v>
      </c>
      <c r="E150">
        <v>15</v>
      </c>
      <c r="F150">
        <v>2</v>
      </c>
      <c r="H150" s="127">
        <f t="shared" si="13"/>
        <v>0</v>
      </c>
      <c r="I150" s="127">
        <f t="shared" si="13"/>
        <v>0</v>
      </c>
      <c r="J150" s="127">
        <f t="shared" si="13"/>
        <v>0</v>
      </c>
      <c r="K150" s="127">
        <f t="shared" si="13"/>
        <v>0</v>
      </c>
      <c r="L150" s="127">
        <f t="shared" si="14"/>
        <v>0</v>
      </c>
      <c r="M150" s="127">
        <f t="shared" si="15"/>
        <v>0</v>
      </c>
      <c r="N150" s="127">
        <f t="shared" si="15"/>
        <v>0</v>
      </c>
      <c r="O150" s="127">
        <f t="shared" si="15"/>
        <v>13</v>
      </c>
      <c r="P150" s="127">
        <f t="shared" si="16"/>
        <v>0</v>
      </c>
      <c r="Q150" s="127">
        <f t="shared" si="17"/>
        <v>20</v>
      </c>
      <c r="R150" s="127">
        <f t="shared" si="17"/>
        <v>0</v>
      </c>
      <c r="S150" s="127">
        <f t="shared" si="18"/>
        <v>18</v>
      </c>
      <c r="T150" s="127">
        <f t="shared" si="19"/>
        <v>0</v>
      </c>
      <c r="U150" s="127">
        <f t="shared" si="20"/>
        <v>17</v>
      </c>
      <c r="V150" s="127">
        <f t="shared" si="21"/>
        <v>0</v>
      </c>
      <c r="W150" s="127">
        <f t="shared" si="22"/>
        <v>69</v>
      </c>
    </row>
    <row r="151" spans="1:23" hidden="1" x14ac:dyDescent="0.15">
      <c r="A151">
        <v>127</v>
      </c>
      <c r="B151">
        <v>7</v>
      </c>
      <c r="C151">
        <v>12</v>
      </c>
      <c r="D151">
        <v>17</v>
      </c>
      <c r="E151">
        <v>14</v>
      </c>
      <c r="F151">
        <v>15</v>
      </c>
      <c r="H151" s="127">
        <f t="shared" si="13"/>
        <v>0</v>
      </c>
      <c r="I151" s="127">
        <f t="shared" si="13"/>
        <v>0</v>
      </c>
      <c r="J151" s="127">
        <f t="shared" si="13"/>
        <v>0</v>
      </c>
      <c r="K151" s="127">
        <f t="shared" si="13"/>
        <v>0</v>
      </c>
      <c r="L151" s="127">
        <f t="shared" si="14"/>
        <v>0</v>
      </c>
      <c r="M151" s="127">
        <f t="shared" si="15"/>
        <v>34</v>
      </c>
      <c r="N151" s="127">
        <f t="shared" si="15"/>
        <v>44</v>
      </c>
      <c r="O151" s="127">
        <f t="shared" si="15"/>
        <v>0</v>
      </c>
      <c r="P151" s="127">
        <f t="shared" si="16"/>
        <v>0</v>
      </c>
      <c r="Q151" s="127">
        <f t="shared" si="17"/>
        <v>51</v>
      </c>
      <c r="R151" s="127">
        <f t="shared" si="17"/>
        <v>52</v>
      </c>
      <c r="S151" s="127">
        <f t="shared" si="18"/>
        <v>0</v>
      </c>
      <c r="T151" s="127">
        <f t="shared" si="19"/>
        <v>0</v>
      </c>
      <c r="U151" s="127">
        <f t="shared" si="20"/>
        <v>16</v>
      </c>
      <c r="V151" s="127">
        <f t="shared" si="21"/>
        <v>17</v>
      </c>
      <c r="W151" s="127">
        <f t="shared" si="22"/>
        <v>215</v>
      </c>
    </row>
    <row r="152" spans="1:23" hidden="1" x14ac:dyDescent="0.15">
      <c r="A152">
        <v>128</v>
      </c>
      <c r="B152">
        <v>8</v>
      </c>
      <c r="C152">
        <v>11</v>
      </c>
      <c r="D152">
        <v>18</v>
      </c>
      <c r="E152">
        <v>13</v>
      </c>
      <c r="F152">
        <v>8</v>
      </c>
      <c r="H152" s="127">
        <f t="shared" si="13"/>
        <v>0</v>
      </c>
      <c r="I152" s="127">
        <f t="shared" si="13"/>
        <v>37</v>
      </c>
      <c r="J152" s="127">
        <f t="shared" si="13"/>
        <v>0</v>
      </c>
      <c r="K152" s="127">
        <f t="shared" si="13"/>
        <v>0</v>
      </c>
      <c r="L152" s="127">
        <f t="shared" si="14"/>
        <v>0</v>
      </c>
      <c r="M152" s="127">
        <f t="shared" si="15"/>
        <v>0</v>
      </c>
      <c r="N152" s="127">
        <f t="shared" si="15"/>
        <v>14</v>
      </c>
      <c r="O152" s="127">
        <f t="shared" si="15"/>
        <v>0</v>
      </c>
      <c r="P152" s="127">
        <f t="shared" si="16"/>
        <v>0</v>
      </c>
      <c r="Q152" s="127">
        <f t="shared" si="17"/>
        <v>0</v>
      </c>
      <c r="R152" s="127">
        <f t="shared" si="17"/>
        <v>37</v>
      </c>
      <c r="S152" s="127">
        <f t="shared" si="18"/>
        <v>0</v>
      </c>
      <c r="T152" s="127">
        <f t="shared" si="19"/>
        <v>0</v>
      </c>
      <c r="U152" s="127">
        <f t="shared" si="20"/>
        <v>0</v>
      </c>
      <c r="V152" s="127">
        <f t="shared" si="21"/>
        <v>0</v>
      </c>
      <c r="W152" s="127">
        <f t="shared" si="22"/>
        <v>89</v>
      </c>
    </row>
    <row r="153" spans="1:23" hidden="1" x14ac:dyDescent="0.15">
      <c r="A153">
        <v>129</v>
      </c>
      <c r="B153">
        <v>9</v>
      </c>
      <c r="C153">
        <v>10</v>
      </c>
      <c r="D153">
        <v>19</v>
      </c>
      <c r="E153">
        <v>12</v>
      </c>
      <c r="F153">
        <v>1</v>
      </c>
      <c r="H153" s="127">
        <f t="shared" si="13"/>
        <v>10</v>
      </c>
      <c r="I153" s="127">
        <f t="shared" si="13"/>
        <v>48</v>
      </c>
      <c r="J153" s="127">
        <f t="shared" si="13"/>
        <v>0</v>
      </c>
      <c r="K153" s="127">
        <f t="shared" ref="K153:K216" si="23">INDEX($B$2:$V$22,$B153,F153)</f>
        <v>0</v>
      </c>
      <c r="L153" s="127">
        <f t="shared" si="14"/>
        <v>0</v>
      </c>
      <c r="M153" s="127">
        <f t="shared" si="15"/>
        <v>22</v>
      </c>
      <c r="N153" s="127">
        <f t="shared" si="15"/>
        <v>0</v>
      </c>
      <c r="O153" s="127">
        <f t="shared" si="15"/>
        <v>0</v>
      </c>
      <c r="P153" s="127">
        <f t="shared" si="16"/>
        <v>0</v>
      </c>
      <c r="Q153" s="127">
        <f t="shared" si="17"/>
        <v>0</v>
      </c>
      <c r="R153" s="127">
        <f t="shared" si="17"/>
        <v>0</v>
      </c>
      <c r="S153" s="127">
        <f t="shared" si="18"/>
        <v>0</v>
      </c>
      <c r="T153" s="127">
        <f t="shared" si="19"/>
        <v>0</v>
      </c>
      <c r="U153" s="127">
        <f t="shared" si="20"/>
        <v>0</v>
      </c>
      <c r="V153" s="127">
        <f t="shared" si="21"/>
        <v>0</v>
      </c>
      <c r="W153" s="127">
        <f t="shared" si="22"/>
        <v>81</v>
      </c>
    </row>
    <row r="154" spans="1:23" hidden="1" x14ac:dyDescent="0.15">
      <c r="A154">
        <v>130</v>
      </c>
      <c r="B154">
        <v>10</v>
      </c>
      <c r="C154">
        <v>9</v>
      </c>
      <c r="D154">
        <v>20</v>
      </c>
      <c r="E154">
        <v>11</v>
      </c>
      <c r="F154">
        <v>14</v>
      </c>
      <c r="H154" s="127">
        <f t="shared" ref="H154:K217" si="24">INDEX($B$2:$V$22,$B154,C154)</f>
        <v>10</v>
      </c>
      <c r="I154" s="127">
        <f t="shared" si="24"/>
        <v>0</v>
      </c>
      <c r="J154" s="127">
        <f t="shared" si="24"/>
        <v>0</v>
      </c>
      <c r="K154" s="127">
        <f t="shared" si="23"/>
        <v>0</v>
      </c>
      <c r="L154" s="127">
        <f t="shared" ref="L154:L217" si="25">INDEX($B$2:$V$22,$B154,$G$25)</f>
        <v>0</v>
      </c>
      <c r="M154" s="127">
        <f t="shared" ref="M154:O217" si="26">INDEX($B$2:$V$22,$C154,D154)</f>
        <v>39</v>
      </c>
      <c r="N154" s="127">
        <f t="shared" si="26"/>
        <v>43</v>
      </c>
      <c r="O154" s="127">
        <f t="shared" si="26"/>
        <v>0</v>
      </c>
      <c r="P154" s="127">
        <f t="shared" ref="P154:P217" si="27">INDEX($B$2:$V$22,$C154,$G$25)</f>
        <v>0</v>
      </c>
      <c r="Q154" s="127">
        <f t="shared" ref="Q154:R217" si="28">INDEX($B$2:$V$22,$D154,E154)</f>
        <v>49</v>
      </c>
      <c r="R154" s="127">
        <f t="shared" si="28"/>
        <v>40</v>
      </c>
      <c r="S154" s="127">
        <f t="shared" ref="S154:S217" si="29">INDEX($B$2:$V$22,$D154,$G$25)</f>
        <v>0</v>
      </c>
      <c r="T154" s="127">
        <f t="shared" ref="T154:T217" si="30">INDEX($B$2:$V$22,$E154,F154)</f>
        <v>0</v>
      </c>
      <c r="U154" s="127">
        <f t="shared" ref="U154:U217" si="31">INDEX($B$2:$V$22,$E154,$G$25)</f>
        <v>0</v>
      </c>
      <c r="V154" s="127">
        <f t="shared" ref="V154:V217" si="32">INDEX($B$2:$V$22,$F154,$G$25)</f>
        <v>16</v>
      </c>
      <c r="W154" s="127">
        <f t="shared" ref="W154:W217" si="33">SUM(H154:V154)+$G$27</f>
        <v>198</v>
      </c>
    </row>
    <row r="155" spans="1:23" hidden="1" x14ac:dyDescent="0.15">
      <c r="A155">
        <v>131</v>
      </c>
      <c r="B155">
        <v>11</v>
      </c>
      <c r="C155">
        <v>8</v>
      </c>
      <c r="D155">
        <v>1</v>
      </c>
      <c r="E155">
        <v>10</v>
      </c>
      <c r="F155">
        <v>11</v>
      </c>
      <c r="H155" s="127">
        <f t="shared" si="24"/>
        <v>0</v>
      </c>
      <c r="I155" s="127">
        <f t="shared" si="24"/>
        <v>0</v>
      </c>
      <c r="J155" s="127">
        <f t="shared" si="24"/>
        <v>0</v>
      </c>
      <c r="K155" s="127">
        <f t="shared" si="23"/>
        <v>0</v>
      </c>
      <c r="L155" s="127">
        <f t="shared" si="25"/>
        <v>0</v>
      </c>
      <c r="M155" s="127">
        <f t="shared" si="26"/>
        <v>0</v>
      </c>
      <c r="N155" s="127">
        <f t="shared" si="26"/>
        <v>9</v>
      </c>
      <c r="O155" s="127">
        <f t="shared" si="26"/>
        <v>0</v>
      </c>
      <c r="P155" s="127">
        <f t="shared" si="27"/>
        <v>0</v>
      </c>
      <c r="Q155" s="127">
        <f t="shared" si="28"/>
        <v>0</v>
      </c>
      <c r="R155" s="127">
        <f t="shared" si="28"/>
        <v>0</v>
      </c>
      <c r="S155" s="127">
        <f t="shared" si="29"/>
        <v>0</v>
      </c>
      <c r="T155" s="127">
        <f t="shared" si="30"/>
        <v>0</v>
      </c>
      <c r="U155" s="127">
        <f t="shared" si="31"/>
        <v>0</v>
      </c>
      <c r="V155" s="127">
        <f t="shared" si="32"/>
        <v>0</v>
      </c>
      <c r="W155" s="127">
        <f t="shared" si="33"/>
        <v>10</v>
      </c>
    </row>
    <row r="156" spans="1:23" hidden="1" x14ac:dyDescent="0.15">
      <c r="A156">
        <v>132</v>
      </c>
      <c r="B156">
        <v>12</v>
      </c>
      <c r="C156">
        <v>7</v>
      </c>
      <c r="D156">
        <v>2</v>
      </c>
      <c r="E156">
        <v>9</v>
      </c>
      <c r="F156">
        <v>4</v>
      </c>
      <c r="H156" s="127">
        <f t="shared" si="24"/>
        <v>0</v>
      </c>
      <c r="I156" s="127">
        <f t="shared" si="24"/>
        <v>12</v>
      </c>
      <c r="J156" s="127">
        <f t="shared" si="24"/>
        <v>0</v>
      </c>
      <c r="K156" s="127">
        <f t="shared" si="23"/>
        <v>0</v>
      </c>
      <c r="L156" s="127">
        <f t="shared" si="25"/>
        <v>0</v>
      </c>
      <c r="M156" s="127">
        <f t="shared" si="26"/>
        <v>0</v>
      </c>
      <c r="N156" s="127">
        <f t="shared" si="26"/>
        <v>0</v>
      </c>
      <c r="O156" s="127">
        <f t="shared" si="26"/>
        <v>0</v>
      </c>
      <c r="P156" s="127">
        <f t="shared" si="27"/>
        <v>0</v>
      </c>
      <c r="Q156" s="127">
        <f t="shared" si="28"/>
        <v>0</v>
      </c>
      <c r="R156" s="127">
        <f t="shared" si="28"/>
        <v>0</v>
      </c>
      <c r="S156" s="127">
        <f t="shared" si="29"/>
        <v>0</v>
      </c>
      <c r="T156" s="127">
        <f t="shared" si="30"/>
        <v>0</v>
      </c>
      <c r="U156" s="127">
        <f t="shared" si="31"/>
        <v>0</v>
      </c>
      <c r="V156" s="127">
        <f t="shared" si="32"/>
        <v>0</v>
      </c>
      <c r="W156" s="127">
        <f t="shared" si="33"/>
        <v>13</v>
      </c>
    </row>
    <row r="157" spans="1:23" hidden="1" x14ac:dyDescent="0.15">
      <c r="A157">
        <v>133</v>
      </c>
      <c r="B157">
        <v>13</v>
      </c>
      <c r="C157">
        <v>6</v>
      </c>
      <c r="D157">
        <v>3</v>
      </c>
      <c r="E157">
        <v>8</v>
      </c>
      <c r="F157">
        <v>17</v>
      </c>
      <c r="H157" s="127">
        <f t="shared" si="24"/>
        <v>0</v>
      </c>
      <c r="I157" s="127">
        <f t="shared" si="24"/>
        <v>0</v>
      </c>
      <c r="J157" s="127">
        <f t="shared" si="24"/>
        <v>0</v>
      </c>
      <c r="K157" s="127">
        <f t="shared" si="23"/>
        <v>0</v>
      </c>
      <c r="L157" s="127">
        <f t="shared" si="25"/>
        <v>0</v>
      </c>
      <c r="M157" s="127">
        <f t="shared" si="26"/>
        <v>0</v>
      </c>
      <c r="N157" s="127">
        <f t="shared" si="26"/>
        <v>42</v>
      </c>
      <c r="O157" s="127">
        <f t="shared" si="26"/>
        <v>0</v>
      </c>
      <c r="P157" s="127">
        <f t="shared" si="27"/>
        <v>0</v>
      </c>
      <c r="Q157" s="127">
        <f t="shared" si="28"/>
        <v>6</v>
      </c>
      <c r="R157" s="127">
        <f t="shared" si="28"/>
        <v>0</v>
      </c>
      <c r="S157" s="127">
        <f t="shared" si="29"/>
        <v>0</v>
      </c>
      <c r="T157" s="127">
        <f t="shared" si="30"/>
        <v>0</v>
      </c>
      <c r="U157" s="127">
        <f t="shared" si="31"/>
        <v>0</v>
      </c>
      <c r="V157" s="127">
        <f t="shared" si="32"/>
        <v>0</v>
      </c>
      <c r="W157" s="127">
        <f t="shared" si="33"/>
        <v>49</v>
      </c>
    </row>
    <row r="158" spans="1:23" hidden="1" x14ac:dyDescent="0.15">
      <c r="A158">
        <v>134</v>
      </c>
      <c r="B158">
        <v>14</v>
      </c>
      <c r="C158">
        <v>5</v>
      </c>
      <c r="D158">
        <v>4</v>
      </c>
      <c r="E158">
        <v>7</v>
      </c>
      <c r="F158">
        <v>10</v>
      </c>
      <c r="H158" s="127">
        <f t="shared" si="24"/>
        <v>0</v>
      </c>
      <c r="I158" s="127">
        <f t="shared" si="24"/>
        <v>16</v>
      </c>
      <c r="J158" s="127">
        <f t="shared" si="24"/>
        <v>0</v>
      </c>
      <c r="K158" s="127">
        <f t="shared" si="23"/>
        <v>0</v>
      </c>
      <c r="L158" s="127">
        <f t="shared" si="25"/>
        <v>16</v>
      </c>
      <c r="M158" s="127">
        <f t="shared" si="26"/>
        <v>0</v>
      </c>
      <c r="N158" s="127">
        <f t="shared" si="26"/>
        <v>4</v>
      </c>
      <c r="O158" s="127">
        <f t="shared" si="26"/>
        <v>0</v>
      </c>
      <c r="P158" s="127">
        <f t="shared" si="27"/>
        <v>0</v>
      </c>
      <c r="Q158" s="127">
        <f t="shared" si="28"/>
        <v>0</v>
      </c>
      <c r="R158" s="127">
        <f t="shared" si="28"/>
        <v>0</v>
      </c>
      <c r="S158" s="127">
        <f t="shared" si="29"/>
        <v>0</v>
      </c>
      <c r="T158" s="127">
        <f t="shared" si="30"/>
        <v>0</v>
      </c>
      <c r="U158" s="127">
        <f t="shared" si="31"/>
        <v>0</v>
      </c>
      <c r="V158" s="127">
        <f t="shared" si="32"/>
        <v>0</v>
      </c>
      <c r="W158" s="127">
        <f t="shared" si="33"/>
        <v>37</v>
      </c>
    </row>
    <row r="159" spans="1:23" hidden="1" x14ac:dyDescent="0.15">
      <c r="A159">
        <v>135</v>
      </c>
      <c r="B159">
        <v>15</v>
      </c>
      <c r="C159">
        <v>4</v>
      </c>
      <c r="D159">
        <v>5</v>
      </c>
      <c r="E159">
        <v>6</v>
      </c>
      <c r="F159">
        <v>3</v>
      </c>
      <c r="H159" s="127">
        <f t="shared" si="24"/>
        <v>17</v>
      </c>
      <c r="I159" s="127">
        <f t="shared" si="24"/>
        <v>41</v>
      </c>
      <c r="J159" s="127">
        <f t="shared" si="24"/>
        <v>0</v>
      </c>
      <c r="K159" s="127">
        <f t="shared" si="23"/>
        <v>0</v>
      </c>
      <c r="L159" s="127">
        <f t="shared" si="25"/>
        <v>17</v>
      </c>
      <c r="M159" s="127">
        <f t="shared" si="26"/>
        <v>0</v>
      </c>
      <c r="N159" s="127">
        <f t="shared" si="26"/>
        <v>0</v>
      </c>
      <c r="O159" s="127">
        <f t="shared" si="26"/>
        <v>0</v>
      </c>
      <c r="P159" s="127">
        <f t="shared" si="27"/>
        <v>0</v>
      </c>
      <c r="Q159" s="127">
        <f t="shared" si="28"/>
        <v>0</v>
      </c>
      <c r="R159" s="127">
        <f t="shared" si="28"/>
        <v>0</v>
      </c>
      <c r="S159" s="127">
        <f t="shared" si="29"/>
        <v>0</v>
      </c>
      <c r="T159" s="127">
        <f t="shared" si="30"/>
        <v>0</v>
      </c>
      <c r="U159" s="127">
        <f t="shared" si="31"/>
        <v>0</v>
      </c>
      <c r="V159" s="127">
        <f t="shared" si="32"/>
        <v>0</v>
      </c>
      <c r="W159" s="127">
        <f t="shared" si="33"/>
        <v>76</v>
      </c>
    </row>
    <row r="160" spans="1:23" hidden="1" x14ac:dyDescent="0.15">
      <c r="A160">
        <v>136</v>
      </c>
      <c r="B160">
        <v>16</v>
      </c>
      <c r="C160">
        <v>3</v>
      </c>
      <c r="D160">
        <v>6</v>
      </c>
      <c r="E160">
        <v>5</v>
      </c>
      <c r="F160">
        <v>16</v>
      </c>
      <c r="H160" s="127">
        <f t="shared" si="24"/>
        <v>0</v>
      </c>
      <c r="I160" s="127">
        <f t="shared" si="24"/>
        <v>0</v>
      </c>
      <c r="J160" s="127">
        <f t="shared" si="24"/>
        <v>0</v>
      </c>
      <c r="K160" s="127">
        <f t="shared" si="23"/>
        <v>0</v>
      </c>
      <c r="L160" s="127">
        <f t="shared" si="25"/>
        <v>18</v>
      </c>
      <c r="M160" s="127">
        <f t="shared" si="26"/>
        <v>0</v>
      </c>
      <c r="N160" s="127">
        <f t="shared" si="26"/>
        <v>0</v>
      </c>
      <c r="O160" s="127">
        <f t="shared" si="26"/>
        <v>0</v>
      </c>
      <c r="P160" s="127">
        <f t="shared" si="27"/>
        <v>0</v>
      </c>
      <c r="Q160" s="127">
        <f t="shared" si="28"/>
        <v>0</v>
      </c>
      <c r="R160" s="127">
        <f t="shared" si="28"/>
        <v>0</v>
      </c>
      <c r="S160" s="127">
        <f t="shared" si="29"/>
        <v>0</v>
      </c>
      <c r="T160" s="127">
        <f t="shared" si="30"/>
        <v>0</v>
      </c>
      <c r="U160" s="127">
        <f t="shared" si="31"/>
        <v>0</v>
      </c>
      <c r="V160" s="127">
        <f t="shared" si="32"/>
        <v>18</v>
      </c>
      <c r="W160" s="127">
        <f t="shared" si="33"/>
        <v>37</v>
      </c>
    </row>
    <row r="161" spans="1:23" hidden="1" x14ac:dyDescent="0.15">
      <c r="A161">
        <v>137</v>
      </c>
      <c r="B161">
        <v>17</v>
      </c>
      <c r="C161">
        <v>2</v>
      </c>
      <c r="D161">
        <v>7</v>
      </c>
      <c r="E161">
        <v>4</v>
      </c>
      <c r="F161">
        <v>9</v>
      </c>
      <c r="H161" s="127">
        <f t="shared" si="24"/>
        <v>0</v>
      </c>
      <c r="I161" s="127">
        <f t="shared" si="24"/>
        <v>0</v>
      </c>
      <c r="J161" s="127">
        <f t="shared" si="24"/>
        <v>0</v>
      </c>
      <c r="K161" s="127">
        <f t="shared" si="23"/>
        <v>0</v>
      </c>
      <c r="L161" s="127">
        <f t="shared" si="25"/>
        <v>0</v>
      </c>
      <c r="M161" s="127">
        <f t="shared" si="26"/>
        <v>0</v>
      </c>
      <c r="N161" s="127">
        <f t="shared" si="26"/>
        <v>0</v>
      </c>
      <c r="O161" s="127">
        <f t="shared" si="26"/>
        <v>0</v>
      </c>
      <c r="P161" s="127">
        <f t="shared" si="27"/>
        <v>0</v>
      </c>
      <c r="Q161" s="127">
        <f t="shared" si="28"/>
        <v>0</v>
      </c>
      <c r="R161" s="127">
        <f t="shared" si="28"/>
        <v>0</v>
      </c>
      <c r="S161" s="127">
        <f t="shared" si="29"/>
        <v>0</v>
      </c>
      <c r="T161" s="127">
        <f t="shared" si="30"/>
        <v>0</v>
      </c>
      <c r="U161" s="127">
        <f t="shared" si="31"/>
        <v>0</v>
      </c>
      <c r="V161" s="127">
        <f t="shared" si="32"/>
        <v>0</v>
      </c>
      <c r="W161" s="127">
        <f t="shared" si="33"/>
        <v>1</v>
      </c>
    </row>
    <row r="162" spans="1:23" hidden="1" x14ac:dyDescent="0.15">
      <c r="A162">
        <v>138</v>
      </c>
      <c r="B162">
        <v>18</v>
      </c>
      <c r="C162">
        <v>1</v>
      </c>
      <c r="D162">
        <v>8</v>
      </c>
      <c r="E162">
        <v>3</v>
      </c>
      <c r="F162">
        <v>2</v>
      </c>
      <c r="H162" s="127">
        <f t="shared" si="24"/>
        <v>0</v>
      </c>
      <c r="I162" s="127">
        <f t="shared" si="24"/>
        <v>37</v>
      </c>
      <c r="J162" s="127">
        <f t="shared" si="24"/>
        <v>0</v>
      </c>
      <c r="K162" s="127">
        <f t="shared" si="23"/>
        <v>0</v>
      </c>
      <c r="L162" s="127">
        <f t="shared" si="25"/>
        <v>0</v>
      </c>
      <c r="M162" s="127">
        <f t="shared" si="26"/>
        <v>0</v>
      </c>
      <c r="N162" s="127">
        <f t="shared" si="26"/>
        <v>0</v>
      </c>
      <c r="O162" s="127">
        <f t="shared" si="26"/>
        <v>0</v>
      </c>
      <c r="P162" s="127">
        <f t="shared" si="27"/>
        <v>0</v>
      </c>
      <c r="Q162" s="127">
        <f t="shared" si="28"/>
        <v>6</v>
      </c>
      <c r="R162" s="127">
        <f t="shared" si="28"/>
        <v>0</v>
      </c>
      <c r="S162" s="127">
        <f t="shared" si="29"/>
        <v>0</v>
      </c>
      <c r="T162" s="127">
        <f t="shared" si="30"/>
        <v>0</v>
      </c>
      <c r="U162" s="127">
        <f t="shared" si="31"/>
        <v>0</v>
      </c>
      <c r="V162" s="127">
        <f t="shared" si="32"/>
        <v>0</v>
      </c>
      <c r="W162" s="127">
        <f t="shared" si="33"/>
        <v>44</v>
      </c>
    </row>
    <row r="163" spans="1:23" hidden="1" x14ac:dyDescent="0.15">
      <c r="A163">
        <v>139</v>
      </c>
      <c r="B163">
        <v>19</v>
      </c>
      <c r="C163">
        <v>20</v>
      </c>
      <c r="D163">
        <v>9</v>
      </c>
      <c r="E163">
        <v>2</v>
      </c>
      <c r="F163">
        <v>15</v>
      </c>
      <c r="H163" s="127">
        <f t="shared" si="24"/>
        <v>27</v>
      </c>
      <c r="I163" s="127">
        <f t="shared" si="24"/>
        <v>48</v>
      </c>
      <c r="J163" s="127">
        <f t="shared" si="24"/>
        <v>0</v>
      </c>
      <c r="K163" s="127">
        <f t="shared" si="23"/>
        <v>0</v>
      </c>
      <c r="L163" s="127">
        <f t="shared" si="25"/>
        <v>0</v>
      </c>
      <c r="M163" s="127">
        <f t="shared" si="26"/>
        <v>39</v>
      </c>
      <c r="N163" s="127">
        <f t="shared" si="26"/>
        <v>0</v>
      </c>
      <c r="O163" s="127">
        <f t="shared" si="26"/>
        <v>0</v>
      </c>
      <c r="P163" s="127">
        <f t="shared" si="27"/>
        <v>0</v>
      </c>
      <c r="Q163" s="127">
        <f t="shared" si="28"/>
        <v>0</v>
      </c>
      <c r="R163" s="127">
        <f t="shared" si="28"/>
        <v>0</v>
      </c>
      <c r="S163" s="127">
        <f t="shared" si="29"/>
        <v>0</v>
      </c>
      <c r="T163" s="127">
        <f t="shared" si="30"/>
        <v>0</v>
      </c>
      <c r="U163" s="127">
        <f t="shared" si="31"/>
        <v>0</v>
      </c>
      <c r="V163" s="127">
        <f t="shared" si="32"/>
        <v>17</v>
      </c>
      <c r="W163" s="127">
        <f t="shared" si="33"/>
        <v>132</v>
      </c>
    </row>
    <row r="164" spans="1:23" hidden="1" x14ac:dyDescent="0.15">
      <c r="A164">
        <v>140</v>
      </c>
      <c r="B164">
        <v>20</v>
      </c>
      <c r="C164">
        <v>19</v>
      </c>
      <c r="D164">
        <v>10</v>
      </c>
      <c r="E164">
        <v>1</v>
      </c>
      <c r="F164">
        <v>8</v>
      </c>
      <c r="H164" s="127">
        <f t="shared" si="24"/>
        <v>27</v>
      </c>
      <c r="I164" s="127">
        <f t="shared" si="24"/>
        <v>0</v>
      </c>
      <c r="J164" s="127">
        <f t="shared" si="24"/>
        <v>0</v>
      </c>
      <c r="K164" s="127">
        <f t="shared" si="23"/>
        <v>0</v>
      </c>
      <c r="L164" s="127">
        <f t="shared" si="25"/>
        <v>0</v>
      </c>
      <c r="M164" s="127">
        <f t="shared" si="26"/>
        <v>22</v>
      </c>
      <c r="N164" s="127">
        <f t="shared" si="26"/>
        <v>0</v>
      </c>
      <c r="O164" s="127">
        <f t="shared" si="26"/>
        <v>47</v>
      </c>
      <c r="P164" s="127">
        <f t="shared" si="27"/>
        <v>0</v>
      </c>
      <c r="Q164" s="127">
        <f t="shared" si="28"/>
        <v>0</v>
      </c>
      <c r="R164" s="127">
        <f t="shared" si="28"/>
        <v>9</v>
      </c>
      <c r="S164" s="127">
        <f t="shared" si="29"/>
        <v>0</v>
      </c>
      <c r="T164" s="127">
        <f t="shared" si="30"/>
        <v>0</v>
      </c>
      <c r="U164" s="127">
        <f t="shared" si="31"/>
        <v>0</v>
      </c>
      <c r="V164" s="127">
        <f t="shared" si="32"/>
        <v>0</v>
      </c>
      <c r="W164" s="127">
        <f t="shared" si="33"/>
        <v>106</v>
      </c>
    </row>
    <row r="165" spans="1:23" hidden="1" x14ac:dyDescent="0.15">
      <c r="A165">
        <v>141</v>
      </c>
      <c r="B165">
        <v>1</v>
      </c>
      <c r="C165">
        <v>18</v>
      </c>
      <c r="D165">
        <v>11</v>
      </c>
      <c r="E165">
        <v>20</v>
      </c>
      <c r="F165">
        <v>1</v>
      </c>
      <c r="H165" s="127">
        <f t="shared" si="24"/>
        <v>0</v>
      </c>
      <c r="I165" s="127">
        <f t="shared" si="24"/>
        <v>0</v>
      </c>
      <c r="J165" s="127">
        <f t="shared" si="24"/>
        <v>0</v>
      </c>
      <c r="K165" s="127">
        <f t="shared" si="23"/>
        <v>0</v>
      </c>
      <c r="L165" s="127">
        <f t="shared" si="25"/>
        <v>0</v>
      </c>
      <c r="M165" s="127">
        <f t="shared" si="26"/>
        <v>0</v>
      </c>
      <c r="N165" s="127">
        <f t="shared" si="26"/>
        <v>0</v>
      </c>
      <c r="O165" s="127">
        <f t="shared" si="26"/>
        <v>0</v>
      </c>
      <c r="P165" s="127">
        <f t="shared" si="27"/>
        <v>0</v>
      </c>
      <c r="Q165" s="127">
        <f t="shared" si="28"/>
        <v>49</v>
      </c>
      <c r="R165" s="127">
        <f t="shared" si="28"/>
        <v>0</v>
      </c>
      <c r="S165" s="127">
        <f t="shared" si="29"/>
        <v>0</v>
      </c>
      <c r="T165" s="127">
        <f t="shared" si="30"/>
        <v>0</v>
      </c>
      <c r="U165" s="127">
        <f t="shared" si="31"/>
        <v>0</v>
      </c>
      <c r="V165" s="127">
        <f t="shared" si="32"/>
        <v>0</v>
      </c>
      <c r="W165" s="127">
        <f t="shared" si="33"/>
        <v>50</v>
      </c>
    </row>
    <row r="166" spans="1:23" hidden="1" x14ac:dyDescent="0.15">
      <c r="A166">
        <v>142</v>
      </c>
      <c r="B166">
        <v>2</v>
      </c>
      <c r="C166">
        <v>17</v>
      </c>
      <c r="D166">
        <v>12</v>
      </c>
      <c r="E166">
        <v>19</v>
      </c>
      <c r="F166">
        <v>14</v>
      </c>
      <c r="H166" s="127">
        <f t="shared" si="24"/>
        <v>0</v>
      </c>
      <c r="I166" s="127">
        <f t="shared" si="24"/>
        <v>12</v>
      </c>
      <c r="J166" s="127">
        <f t="shared" si="24"/>
        <v>0</v>
      </c>
      <c r="K166" s="127">
        <f t="shared" si="23"/>
        <v>0</v>
      </c>
      <c r="L166" s="127">
        <f t="shared" si="25"/>
        <v>0</v>
      </c>
      <c r="M166" s="127">
        <f t="shared" si="26"/>
        <v>34</v>
      </c>
      <c r="N166" s="127">
        <f t="shared" si="26"/>
        <v>0</v>
      </c>
      <c r="O166" s="127">
        <f t="shared" si="26"/>
        <v>51</v>
      </c>
      <c r="P166" s="127">
        <f t="shared" si="27"/>
        <v>0</v>
      </c>
      <c r="Q166" s="127">
        <f t="shared" si="28"/>
        <v>0</v>
      </c>
      <c r="R166" s="127">
        <f t="shared" si="28"/>
        <v>44</v>
      </c>
      <c r="S166" s="127">
        <f t="shared" si="29"/>
        <v>0</v>
      </c>
      <c r="T166" s="127">
        <f t="shared" si="30"/>
        <v>0</v>
      </c>
      <c r="U166" s="127">
        <f t="shared" si="31"/>
        <v>0</v>
      </c>
      <c r="V166" s="127">
        <f t="shared" si="32"/>
        <v>16</v>
      </c>
      <c r="W166" s="127">
        <f t="shared" si="33"/>
        <v>158</v>
      </c>
    </row>
    <row r="167" spans="1:23" hidden="1" x14ac:dyDescent="0.15">
      <c r="A167">
        <v>143</v>
      </c>
      <c r="B167">
        <v>3</v>
      </c>
      <c r="C167">
        <v>16</v>
      </c>
      <c r="D167">
        <v>13</v>
      </c>
      <c r="E167">
        <v>18</v>
      </c>
      <c r="F167">
        <v>7</v>
      </c>
      <c r="H167" s="127">
        <f t="shared" si="24"/>
        <v>0</v>
      </c>
      <c r="I167" s="127">
        <f t="shared" si="24"/>
        <v>0</v>
      </c>
      <c r="J167" s="127">
        <f t="shared" si="24"/>
        <v>0</v>
      </c>
      <c r="K167" s="127">
        <f t="shared" si="23"/>
        <v>0</v>
      </c>
      <c r="L167" s="127">
        <f t="shared" si="25"/>
        <v>0</v>
      </c>
      <c r="M167" s="127">
        <f t="shared" si="26"/>
        <v>0</v>
      </c>
      <c r="N167" s="127">
        <f t="shared" si="26"/>
        <v>0</v>
      </c>
      <c r="O167" s="127">
        <f t="shared" si="26"/>
        <v>0</v>
      </c>
      <c r="P167" s="127">
        <f t="shared" si="27"/>
        <v>18</v>
      </c>
      <c r="Q167" s="127">
        <f t="shared" si="28"/>
        <v>0</v>
      </c>
      <c r="R167" s="127">
        <f t="shared" si="28"/>
        <v>0</v>
      </c>
      <c r="S167" s="127">
        <f t="shared" si="29"/>
        <v>0</v>
      </c>
      <c r="T167" s="127">
        <f t="shared" si="30"/>
        <v>21</v>
      </c>
      <c r="U167" s="127">
        <f t="shared" si="31"/>
        <v>0</v>
      </c>
      <c r="V167" s="127">
        <f t="shared" si="32"/>
        <v>0</v>
      </c>
      <c r="W167" s="127">
        <f t="shared" si="33"/>
        <v>40</v>
      </c>
    </row>
    <row r="168" spans="1:23" hidden="1" x14ac:dyDescent="0.15">
      <c r="A168">
        <v>144</v>
      </c>
      <c r="B168">
        <v>4</v>
      </c>
      <c r="C168">
        <v>15</v>
      </c>
      <c r="D168">
        <v>14</v>
      </c>
      <c r="E168">
        <v>17</v>
      </c>
      <c r="F168">
        <v>4</v>
      </c>
      <c r="H168" s="127">
        <f t="shared" si="24"/>
        <v>17</v>
      </c>
      <c r="I168" s="127">
        <f t="shared" si="24"/>
        <v>16</v>
      </c>
      <c r="J168" s="127">
        <f t="shared" si="24"/>
        <v>0</v>
      </c>
      <c r="K168" s="127">
        <f t="shared" si="23"/>
        <v>0</v>
      </c>
      <c r="L168" s="127">
        <f t="shared" si="25"/>
        <v>0</v>
      </c>
      <c r="M168" s="127">
        <f t="shared" si="26"/>
        <v>0</v>
      </c>
      <c r="N168" s="127">
        <f t="shared" si="26"/>
        <v>52</v>
      </c>
      <c r="O168" s="127">
        <f t="shared" si="26"/>
        <v>17</v>
      </c>
      <c r="P168" s="127">
        <f t="shared" si="27"/>
        <v>17</v>
      </c>
      <c r="Q168" s="127">
        <f t="shared" si="28"/>
        <v>51</v>
      </c>
      <c r="R168" s="127">
        <f t="shared" si="28"/>
        <v>16</v>
      </c>
      <c r="S168" s="127">
        <f t="shared" si="29"/>
        <v>16</v>
      </c>
      <c r="T168" s="127">
        <f t="shared" si="30"/>
        <v>0</v>
      </c>
      <c r="U168" s="127">
        <f t="shared" si="31"/>
        <v>0</v>
      </c>
      <c r="V168" s="127">
        <f t="shared" si="32"/>
        <v>0</v>
      </c>
      <c r="W168" s="127">
        <f t="shared" si="33"/>
        <v>203</v>
      </c>
    </row>
    <row r="169" spans="1:23" hidden="1" x14ac:dyDescent="0.15">
      <c r="A169">
        <v>145</v>
      </c>
      <c r="B169">
        <v>5</v>
      </c>
      <c r="C169">
        <v>14</v>
      </c>
      <c r="D169">
        <v>15</v>
      </c>
      <c r="E169">
        <v>16</v>
      </c>
      <c r="F169">
        <v>17</v>
      </c>
      <c r="H169" s="127">
        <f t="shared" si="24"/>
        <v>0</v>
      </c>
      <c r="I169" s="127">
        <f t="shared" si="24"/>
        <v>41</v>
      </c>
      <c r="J169" s="127">
        <f t="shared" si="24"/>
        <v>0</v>
      </c>
      <c r="K169" s="127">
        <f t="shared" si="23"/>
        <v>33</v>
      </c>
      <c r="L169" s="127">
        <f t="shared" si="25"/>
        <v>0</v>
      </c>
      <c r="M169" s="127">
        <f t="shared" si="26"/>
        <v>0</v>
      </c>
      <c r="N169" s="127">
        <f t="shared" si="26"/>
        <v>19</v>
      </c>
      <c r="O169" s="127">
        <f t="shared" si="26"/>
        <v>51</v>
      </c>
      <c r="P169" s="127">
        <f t="shared" si="27"/>
        <v>16</v>
      </c>
      <c r="Q169" s="127">
        <f t="shared" si="28"/>
        <v>20</v>
      </c>
      <c r="R169" s="127">
        <f t="shared" si="28"/>
        <v>52</v>
      </c>
      <c r="S169" s="127">
        <f t="shared" si="29"/>
        <v>17</v>
      </c>
      <c r="T169" s="127">
        <f t="shared" si="30"/>
        <v>24</v>
      </c>
      <c r="U169" s="127">
        <f t="shared" si="31"/>
        <v>18</v>
      </c>
      <c r="V169" s="127">
        <f t="shared" si="32"/>
        <v>0</v>
      </c>
      <c r="W169" s="127">
        <f t="shared" si="33"/>
        <v>292</v>
      </c>
    </row>
    <row r="170" spans="1:23" hidden="1" x14ac:dyDescent="0.15">
      <c r="A170">
        <v>146</v>
      </c>
      <c r="B170">
        <v>6</v>
      </c>
      <c r="C170">
        <v>13</v>
      </c>
      <c r="D170">
        <v>16</v>
      </c>
      <c r="E170">
        <v>15</v>
      </c>
      <c r="F170">
        <v>10</v>
      </c>
      <c r="H170" s="127">
        <f t="shared" si="24"/>
        <v>0</v>
      </c>
      <c r="I170" s="127">
        <f t="shared" si="24"/>
        <v>0</v>
      </c>
      <c r="J170" s="127">
        <f t="shared" si="24"/>
        <v>0</v>
      </c>
      <c r="K170" s="127">
        <f t="shared" si="23"/>
        <v>0</v>
      </c>
      <c r="L170" s="127">
        <f t="shared" si="25"/>
        <v>0</v>
      </c>
      <c r="M170" s="127">
        <f t="shared" si="26"/>
        <v>0</v>
      </c>
      <c r="N170" s="127">
        <f t="shared" si="26"/>
        <v>0</v>
      </c>
      <c r="O170" s="127">
        <f t="shared" si="26"/>
        <v>0</v>
      </c>
      <c r="P170" s="127">
        <f t="shared" si="27"/>
        <v>0</v>
      </c>
      <c r="Q170" s="127">
        <f t="shared" si="28"/>
        <v>20</v>
      </c>
      <c r="R170" s="127">
        <f t="shared" si="28"/>
        <v>0</v>
      </c>
      <c r="S170" s="127">
        <f t="shared" si="29"/>
        <v>18</v>
      </c>
      <c r="T170" s="127">
        <f t="shared" si="30"/>
        <v>0</v>
      </c>
      <c r="U170" s="127">
        <f t="shared" si="31"/>
        <v>17</v>
      </c>
      <c r="V170" s="127">
        <f t="shared" si="32"/>
        <v>0</v>
      </c>
      <c r="W170" s="127">
        <f t="shared" si="33"/>
        <v>56</v>
      </c>
    </row>
    <row r="171" spans="1:23" hidden="1" x14ac:dyDescent="0.15">
      <c r="A171">
        <v>147</v>
      </c>
      <c r="B171">
        <v>7</v>
      </c>
      <c r="C171">
        <v>12</v>
      </c>
      <c r="D171">
        <v>17</v>
      </c>
      <c r="E171">
        <v>14</v>
      </c>
      <c r="F171">
        <v>3</v>
      </c>
      <c r="H171" s="127">
        <f t="shared" si="24"/>
        <v>0</v>
      </c>
      <c r="I171" s="127">
        <f t="shared" si="24"/>
        <v>0</v>
      </c>
      <c r="J171" s="127">
        <f t="shared" si="24"/>
        <v>0</v>
      </c>
      <c r="K171" s="127">
        <f t="shared" si="23"/>
        <v>0</v>
      </c>
      <c r="L171" s="127">
        <f t="shared" si="25"/>
        <v>0</v>
      </c>
      <c r="M171" s="127">
        <f t="shared" si="26"/>
        <v>34</v>
      </c>
      <c r="N171" s="127">
        <f t="shared" si="26"/>
        <v>44</v>
      </c>
      <c r="O171" s="127">
        <f t="shared" si="26"/>
        <v>0</v>
      </c>
      <c r="P171" s="127">
        <f t="shared" si="27"/>
        <v>0</v>
      </c>
      <c r="Q171" s="127">
        <f t="shared" si="28"/>
        <v>51</v>
      </c>
      <c r="R171" s="127">
        <f t="shared" si="28"/>
        <v>0</v>
      </c>
      <c r="S171" s="127">
        <f t="shared" si="29"/>
        <v>0</v>
      </c>
      <c r="T171" s="127">
        <f t="shared" si="30"/>
        <v>0</v>
      </c>
      <c r="U171" s="127">
        <f t="shared" si="31"/>
        <v>16</v>
      </c>
      <c r="V171" s="127">
        <f t="shared" si="32"/>
        <v>0</v>
      </c>
      <c r="W171" s="127">
        <f t="shared" si="33"/>
        <v>146</v>
      </c>
    </row>
    <row r="172" spans="1:23" hidden="1" x14ac:dyDescent="0.15">
      <c r="A172">
        <v>148</v>
      </c>
      <c r="B172">
        <v>8</v>
      </c>
      <c r="C172">
        <v>11</v>
      </c>
      <c r="D172">
        <v>18</v>
      </c>
      <c r="E172">
        <v>13</v>
      </c>
      <c r="F172">
        <v>16</v>
      </c>
      <c r="H172" s="127">
        <f t="shared" si="24"/>
        <v>0</v>
      </c>
      <c r="I172" s="127">
        <f t="shared" si="24"/>
        <v>37</v>
      </c>
      <c r="J172" s="127">
        <f t="shared" si="24"/>
        <v>0</v>
      </c>
      <c r="K172" s="127">
        <f t="shared" si="23"/>
        <v>0</v>
      </c>
      <c r="L172" s="127">
        <f t="shared" si="25"/>
        <v>0</v>
      </c>
      <c r="M172" s="127">
        <f t="shared" si="26"/>
        <v>0</v>
      </c>
      <c r="N172" s="127">
        <f t="shared" si="26"/>
        <v>14</v>
      </c>
      <c r="O172" s="127">
        <f t="shared" si="26"/>
        <v>0</v>
      </c>
      <c r="P172" s="127">
        <f t="shared" si="27"/>
        <v>0</v>
      </c>
      <c r="Q172" s="127">
        <f t="shared" si="28"/>
        <v>0</v>
      </c>
      <c r="R172" s="127">
        <f t="shared" si="28"/>
        <v>0</v>
      </c>
      <c r="S172" s="127">
        <f t="shared" si="29"/>
        <v>0</v>
      </c>
      <c r="T172" s="127">
        <f t="shared" si="30"/>
        <v>0</v>
      </c>
      <c r="U172" s="127">
        <f t="shared" si="31"/>
        <v>0</v>
      </c>
      <c r="V172" s="127">
        <f t="shared" si="32"/>
        <v>18</v>
      </c>
      <c r="W172" s="127">
        <f t="shared" si="33"/>
        <v>70</v>
      </c>
    </row>
    <row r="173" spans="1:23" hidden="1" x14ac:dyDescent="0.15">
      <c r="A173">
        <v>149</v>
      </c>
      <c r="B173">
        <v>9</v>
      </c>
      <c r="C173">
        <v>10</v>
      </c>
      <c r="D173">
        <v>19</v>
      </c>
      <c r="E173">
        <v>12</v>
      </c>
      <c r="F173">
        <v>9</v>
      </c>
      <c r="H173" s="127">
        <f t="shared" si="24"/>
        <v>10</v>
      </c>
      <c r="I173" s="127">
        <f t="shared" si="24"/>
        <v>48</v>
      </c>
      <c r="J173" s="127">
        <f t="shared" si="24"/>
        <v>0</v>
      </c>
      <c r="K173" s="127">
        <f t="shared" si="23"/>
        <v>0</v>
      </c>
      <c r="L173" s="127">
        <f t="shared" si="25"/>
        <v>0</v>
      </c>
      <c r="M173" s="127">
        <f t="shared" si="26"/>
        <v>22</v>
      </c>
      <c r="N173" s="127">
        <f t="shared" si="26"/>
        <v>0</v>
      </c>
      <c r="O173" s="127">
        <f t="shared" si="26"/>
        <v>10</v>
      </c>
      <c r="P173" s="127">
        <f t="shared" si="27"/>
        <v>0</v>
      </c>
      <c r="Q173" s="127">
        <f t="shared" si="28"/>
        <v>0</v>
      </c>
      <c r="R173" s="127">
        <f t="shared" si="28"/>
        <v>48</v>
      </c>
      <c r="S173" s="127">
        <f t="shared" si="29"/>
        <v>0</v>
      </c>
      <c r="T173" s="127">
        <f t="shared" si="30"/>
        <v>0</v>
      </c>
      <c r="U173" s="127">
        <f t="shared" si="31"/>
        <v>0</v>
      </c>
      <c r="V173" s="127">
        <f t="shared" si="32"/>
        <v>0</v>
      </c>
      <c r="W173" s="127">
        <f t="shared" si="33"/>
        <v>139</v>
      </c>
    </row>
    <row r="174" spans="1:23" hidden="1" x14ac:dyDescent="0.15">
      <c r="A174">
        <v>150</v>
      </c>
      <c r="B174">
        <v>10</v>
      </c>
      <c r="C174">
        <v>9</v>
      </c>
      <c r="D174">
        <v>20</v>
      </c>
      <c r="E174">
        <v>11</v>
      </c>
      <c r="F174">
        <v>2</v>
      </c>
      <c r="H174" s="127">
        <f t="shared" si="24"/>
        <v>10</v>
      </c>
      <c r="I174" s="127">
        <f t="shared" si="24"/>
        <v>0</v>
      </c>
      <c r="J174" s="127">
        <f t="shared" si="24"/>
        <v>0</v>
      </c>
      <c r="K174" s="127">
        <f t="shared" si="23"/>
        <v>0</v>
      </c>
      <c r="L174" s="127">
        <f t="shared" si="25"/>
        <v>0</v>
      </c>
      <c r="M174" s="127">
        <f t="shared" si="26"/>
        <v>39</v>
      </c>
      <c r="N174" s="127">
        <f t="shared" si="26"/>
        <v>43</v>
      </c>
      <c r="O174" s="127">
        <f t="shared" si="26"/>
        <v>0</v>
      </c>
      <c r="P174" s="127">
        <f t="shared" si="27"/>
        <v>0</v>
      </c>
      <c r="Q174" s="127">
        <f t="shared" si="28"/>
        <v>49</v>
      </c>
      <c r="R174" s="127">
        <f t="shared" si="28"/>
        <v>0</v>
      </c>
      <c r="S174" s="127">
        <f t="shared" si="29"/>
        <v>0</v>
      </c>
      <c r="T174" s="127">
        <f t="shared" si="30"/>
        <v>11</v>
      </c>
      <c r="U174" s="127">
        <f t="shared" si="31"/>
        <v>0</v>
      </c>
      <c r="V174" s="127">
        <f t="shared" si="32"/>
        <v>0</v>
      </c>
      <c r="W174" s="127">
        <f t="shared" si="33"/>
        <v>153</v>
      </c>
    </row>
    <row r="175" spans="1:23" hidden="1" x14ac:dyDescent="0.15">
      <c r="A175">
        <v>151</v>
      </c>
      <c r="B175">
        <v>11</v>
      </c>
      <c r="C175">
        <v>8</v>
      </c>
      <c r="D175">
        <v>1</v>
      </c>
      <c r="E175">
        <v>10</v>
      </c>
      <c r="F175">
        <v>15</v>
      </c>
      <c r="H175" s="127">
        <f t="shared" si="24"/>
        <v>0</v>
      </c>
      <c r="I175" s="127">
        <f t="shared" si="24"/>
        <v>0</v>
      </c>
      <c r="J175" s="127">
        <f t="shared" si="24"/>
        <v>0</v>
      </c>
      <c r="K175" s="127">
        <f t="shared" si="23"/>
        <v>0</v>
      </c>
      <c r="L175" s="127">
        <f t="shared" si="25"/>
        <v>0</v>
      </c>
      <c r="M175" s="127">
        <f t="shared" si="26"/>
        <v>0</v>
      </c>
      <c r="N175" s="127">
        <f t="shared" si="26"/>
        <v>9</v>
      </c>
      <c r="O175" s="127">
        <f t="shared" si="26"/>
        <v>0</v>
      </c>
      <c r="P175" s="127">
        <f t="shared" si="27"/>
        <v>0</v>
      </c>
      <c r="Q175" s="127">
        <f t="shared" si="28"/>
        <v>0</v>
      </c>
      <c r="R175" s="127">
        <f t="shared" si="28"/>
        <v>0</v>
      </c>
      <c r="S175" s="127">
        <f t="shared" si="29"/>
        <v>0</v>
      </c>
      <c r="T175" s="127">
        <f t="shared" si="30"/>
        <v>0</v>
      </c>
      <c r="U175" s="127">
        <f t="shared" si="31"/>
        <v>0</v>
      </c>
      <c r="V175" s="127">
        <f t="shared" si="32"/>
        <v>17</v>
      </c>
      <c r="W175" s="127">
        <f t="shared" si="33"/>
        <v>27</v>
      </c>
    </row>
    <row r="176" spans="1:23" hidden="1" x14ac:dyDescent="0.15">
      <c r="A176">
        <v>152</v>
      </c>
      <c r="B176">
        <v>12</v>
      </c>
      <c r="C176">
        <v>7</v>
      </c>
      <c r="D176">
        <v>2</v>
      </c>
      <c r="E176">
        <v>9</v>
      </c>
      <c r="F176">
        <v>8</v>
      </c>
      <c r="H176" s="127">
        <f t="shared" si="24"/>
        <v>0</v>
      </c>
      <c r="I176" s="127">
        <f t="shared" si="24"/>
        <v>12</v>
      </c>
      <c r="J176" s="127">
        <f t="shared" si="24"/>
        <v>0</v>
      </c>
      <c r="K176" s="127">
        <f t="shared" si="23"/>
        <v>0</v>
      </c>
      <c r="L176" s="127">
        <f t="shared" si="25"/>
        <v>0</v>
      </c>
      <c r="M176" s="127">
        <f t="shared" si="26"/>
        <v>0</v>
      </c>
      <c r="N176" s="127">
        <f t="shared" si="26"/>
        <v>0</v>
      </c>
      <c r="O176" s="127">
        <f t="shared" si="26"/>
        <v>0</v>
      </c>
      <c r="P176" s="127">
        <f t="shared" si="27"/>
        <v>0</v>
      </c>
      <c r="Q176" s="127">
        <f t="shared" si="28"/>
        <v>0</v>
      </c>
      <c r="R176" s="127">
        <f t="shared" si="28"/>
        <v>0</v>
      </c>
      <c r="S176" s="127">
        <f t="shared" si="29"/>
        <v>0</v>
      </c>
      <c r="T176" s="127">
        <f t="shared" si="30"/>
        <v>0</v>
      </c>
      <c r="U176" s="127">
        <f t="shared" si="31"/>
        <v>0</v>
      </c>
      <c r="V176" s="127">
        <f t="shared" si="32"/>
        <v>0</v>
      </c>
      <c r="W176" s="127">
        <f t="shared" si="33"/>
        <v>13</v>
      </c>
    </row>
    <row r="177" spans="1:23" hidden="1" x14ac:dyDescent="0.15">
      <c r="A177">
        <v>153</v>
      </c>
      <c r="B177">
        <v>13</v>
      </c>
      <c r="C177">
        <v>6</v>
      </c>
      <c r="D177">
        <v>3</v>
      </c>
      <c r="E177">
        <v>8</v>
      </c>
      <c r="F177">
        <v>1</v>
      </c>
      <c r="H177" s="127">
        <f t="shared" si="24"/>
        <v>0</v>
      </c>
      <c r="I177" s="127">
        <f t="shared" si="24"/>
        <v>0</v>
      </c>
      <c r="J177" s="127">
        <f t="shared" si="24"/>
        <v>0</v>
      </c>
      <c r="K177" s="127">
        <f t="shared" si="23"/>
        <v>0</v>
      </c>
      <c r="L177" s="127">
        <f t="shared" si="25"/>
        <v>0</v>
      </c>
      <c r="M177" s="127">
        <f t="shared" si="26"/>
        <v>0</v>
      </c>
      <c r="N177" s="127">
        <f t="shared" si="26"/>
        <v>42</v>
      </c>
      <c r="O177" s="127">
        <f t="shared" si="26"/>
        <v>2</v>
      </c>
      <c r="P177" s="127">
        <f t="shared" si="27"/>
        <v>0</v>
      </c>
      <c r="Q177" s="127">
        <f t="shared" si="28"/>
        <v>6</v>
      </c>
      <c r="R177" s="127">
        <f t="shared" si="28"/>
        <v>0</v>
      </c>
      <c r="S177" s="127">
        <f t="shared" si="29"/>
        <v>0</v>
      </c>
      <c r="T177" s="127">
        <f t="shared" si="30"/>
        <v>0</v>
      </c>
      <c r="U177" s="127">
        <f t="shared" si="31"/>
        <v>0</v>
      </c>
      <c r="V177" s="127">
        <f t="shared" si="32"/>
        <v>0</v>
      </c>
      <c r="W177" s="127">
        <f t="shared" si="33"/>
        <v>51</v>
      </c>
    </row>
    <row r="178" spans="1:23" hidden="1" x14ac:dyDescent="0.15">
      <c r="A178">
        <v>154</v>
      </c>
      <c r="B178">
        <v>14</v>
      </c>
      <c r="C178">
        <v>5</v>
      </c>
      <c r="D178">
        <v>4</v>
      </c>
      <c r="E178">
        <v>7</v>
      </c>
      <c r="F178">
        <v>14</v>
      </c>
      <c r="H178" s="127">
        <f t="shared" si="24"/>
        <v>0</v>
      </c>
      <c r="I178" s="127">
        <f t="shared" si="24"/>
        <v>16</v>
      </c>
      <c r="J178" s="127">
        <f t="shared" si="24"/>
        <v>0</v>
      </c>
      <c r="K178" s="127">
        <f t="shared" si="23"/>
        <v>0</v>
      </c>
      <c r="L178" s="127">
        <f t="shared" si="25"/>
        <v>16</v>
      </c>
      <c r="M178" s="127">
        <f t="shared" si="26"/>
        <v>0</v>
      </c>
      <c r="N178" s="127">
        <f t="shared" si="26"/>
        <v>4</v>
      </c>
      <c r="O178" s="127">
        <f t="shared" si="26"/>
        <v>0</v>
      </c>
      <c r="P178" s="127">
        <f t="shared" si="27"/>
        <v>0</v>
      </c>
      <c r="Q178" s="127">
        <f t="shared" si="28"/>
        <v>0</v>
      </c>
      <c r="R178" s="127">
        <f t="shared" si="28"/>
        <v>16</v>
      </c>
      <c r="S178" s="127">
        <f t="shared" si="29"/>
        <v>0</v>
      </c>
      <c r="T178" s="127">
        <f t="shared" si="30"/>
        <v>0</v>
      </c>
      <c r="U178" s="127">
        <f t="shared" si="31"/>
        <v>0</v>
      </c>
      <c r="V178" s="127">
        <f t="shared" si="32"/>
        <v>16</v>
      </c>
      <c r="W178" s="127">
        <f t="shared" si="33"/>
        <v>69</v>
      </c>
    </row>
    <row r="179" spans="1:23" hidden="1" x14ac:dyDescent="0.15">
      <c r="A179">
        <v>155</v>
      </c>
      <c r="B179">
        <v>15</v>
      </c>
      <c r="C179">
        <v>4</v>
      </c>
      <c r="D179">
        <v>5</v>
      </c>
      <c r="E179">
        <v>6</v>
      </c>
      <c r="F179">
        <v>7</v>
      </c>
      <c r="H179" s="127">
        <f t="shared" si="24"/>
        <v>17</v>
      </c>
      <c r="I179" s="127">
        <f t="shared" si="24"/>
        <v>41</v>
      </c>
      <c r="J179" s="127">
        <f t="shared" si="24"/>
        <v>0</v>
      </c>
      <c r="K179" s="127">
        <f t="shared" si="23"/>
        <v>0</v>
      </c>
      <c r="L179" s="127">
        <f t="shared" si="25"/>
        <v>17</v>
      </c>
      <c r="M179" s="127">
        <f t="shared" si="26"/>
        <v>0</v>
      </c>
      <c r="N179" s="127">
        <f t="shared" si="26"/>
        <v>0</v>
      </c>
      <c r="O179" s="127">
        <f t="shared" si="26"/>
        <v>0</v>
      </c>
      <c r="P179" s="127">
        <f t="shared" si="27"/>
        <v>0</v>
      </c>
      <c r="Q179" s="127">
        <f t="shared" si="28"/>
        <v>0</v>
      </c>
      <c r="R179" s="127">
        <f t="shared" si="28"/>
        <v>4</v>
      </c>
      <c r="S179" s="127">
        <f t="shared" si="29"/>
        <v>0</v>
      </c>
      <c r="T179" s="127">
        <f t="shared" si="30"/>
        <v>5</v>
      </c>
      <c r="U179" s="127">
        <f t="shared" si="31"/>
        <v>0</v>
      </c>
      <c r="V179" s="127">
        <f t="shared" si="32"/>
        <v>0</v>
      </c>
      <c r="W179" s="127">
        <f t="shared" si="33"/>
        <v>85</v>
      </c>
    </row>
    <row r="180" spans="1:23" hidden="1" x14ac:dyDescent="0.15">
      <c r="A180">
        <v>156</v>
      </c>
      <c r="B180">
        <v>16</v>
      </c>
      <c r="C180">
        <v>3</v>
      </c>
      <c r="D180">
        <v>6</v>
      </c>
      <c r="E180">
        <v>5</v>
      </c>
      <c r="F180">
        <v>20</v>
      </c>
      <c r="H180" s="127">
        <f t="shared" si="24"/>
        <v>0</v>
      </c>
      <c r="I180" s="127">
        <f t="shared" si="24"/>
        <v>0</v>
      </c>
      <c r="J180" s="127">
        <f t="shared" si="24"/>
        <v>0</v>
      </c>
      <c r="K180" s="127">
        <f t="shared" si="23"/>
        <v>0</v>
      </c>
      <c r="L180" s="127">
        <f t="shared" si="25"/>
        <v>18</v>
      </c>
      <c r="M180" s="127">
        <f t="shared" si="26"/>
        <v>0</v>
      </c>
      <c r="N180" s="127">
        <f t="shared" si="26"/>
        <v>0</v>
      </c>
      <c r="O180" s="127">
        <f t="shared" si="26"/>
        <v>0</v>
      </c>
      <c r="P180" s="127">
        <f t="shared" si="27"/>
        <v>0</v>
      </c>
      <c r="Q180" s="127">
        <f t="shared" si="28"/>
        <v>0</v>
      </c>
      <c r="R180" s="127">
        <f t="shared" si="28"/>
        <v>0</v>
      </c>
      <c r="S180" s="127">
        <f t="shared" si="29"/>
        <v>0</v>
      </c>
      <c r="T180" s="127">
        <f t="shared" si="30"/>
        <v>0</v>
      </c>
      <c r="U180" s="127">
        <f t="shared" si="31"/>
        <v>0</v>
      </c>
      <c r="V180" s="127">
        <f t="shared" si="32"/>
        <v>0</v>
      </c>
      <c r="W180" s="127">
        <f t="shared" si="33"/>
        <v>19</v>
      </c>
    </row>
    <row r="181" spans="1:23" hidden="1" x14ac:dyDescent="0.15">
      <c r="A181">
        <v>157</v>
      </c>
      <c r="B181">
        <v>17</v>
      </c>
      <c r="C181">
        <v>2</v>
      </c>
      <c r="D181">
        <v>7</v>
      </c>
      <c r="E181">
        <v>4</v>
      </c>
      <c r="F181">
        <v>17</v>
      </c>
      <c r="H181" s="127">
        <f t="shared" si="24"/>
        <v>0</v>
      </c>
      <c r="I181" s="127">
        <f t="shared" si="24"/>
        <v>0</v>
      </c>
      <c r="J181" s="127">
        <f t="shared" si="24"/>
        <v>0</v>
      </c>
      <c r="K181" s="127">
        <f t="shared" si="23"/>
        <v>0</v>
      </c>
      <c r="L181" s="127">
        <f t="shared" si="25"/>
        <v>0</v>
      </c>
      <c r="M181" s="127">
        <f t="shared" si="26"/>
        <v>0</v>
      </c>
      <c r="N181" s="127">
        <f t="shared" si="26"/>
        <v>0</v>
      </c>
      <c r="O181" s="127">
        <f t="shared" si="26"/>
        <v>0</v>
      </c>
      <c r="P181" s="127">
        <f t="shared" si="27"/>
        <v>0</v>
      </c>
      <c r="Q181" s="127">
        <f t="shared" si="28"/>
        <v>0</v>
      </c>
      <c r="R181" s="127">
        <f t="shared" si="28"/>
        <v>0</v>
      </c>
      <c r="S181" s="127">
        <f t="shared" si="29"/>
        <v>0</v>
      </c>
      <c r="T181" s="127">
        <f t="shared" si="30"/>
        <v>0</v>
      </c>
      <c r="U181" s="127">
        <f t="shared" si="31"/>
        <v>0</v>
      </c>
      <c r="V181" s="127">
        <f t="shared" si="32"/>
        <v>0</v>
      </c>
      <c r="W181" s="127">
        <f t="shared" si="33"/>
        <v>1</v>
      </c>
    </row>
    <row r="182" spans="1:23" hidden="1" x14ac:dyDescent="0.15">
      <c r="A182">
        <v>158</v>
      </c>
      <c r="B182">
        <v>18</v>
      </c>
      <c r="C182">
        <v>1</v>
      </c>
      <c r="D182">
        <v>8</v>
      </c>
      <c r="E182">
        <v>3</v>
      </c>
      <c r="F182">
        <v>10</v>
      </c>
      <c r="H182" s="127">
        <f t="shared" si="24"/>
        <v>0</v>
      </c>
      <c r="I182" s="127">
        <f t="shared" si="24"/>
        <v>37</v>
      </c>
      <c r="J182" s="127">
        <f t="shared" si="24"/>
        <v>0</v>
      </c>
      <c r="K182" s="127">
        <f t="shared" si="23"/>
        <v>0</v>
      </c>
      <c r="L182" s="127">
        <f t="shared" si="25"/>
        <v>0</v>
      </c>
      <c r="M182" s="127">
        <f t="shared" si="26"/>
        <v>0</v>
      </c>
      <c r="N182" s="127">
        <f t="shared" si="26"/>
        <v>0</v>
      </c>
      <c r="O182" s="127">
        <f t="shared" si="26"/>
        <v>0</v>
      </c>
      <c r="P182" s="127">
        <f t="shared" si="27"/>
        <v>0</v>
      </c>
      <c r="Q182" s="127">
        <f t="shared" si="28"/>
        <v>6</v>
      </c>
      <c r="R182" s="127">
        <f t="shared" si="28"/>
        <v>9</v>
      </c>
      <c r="S182" s="127">
        <f t="shared" si="29"/>
        <v>0</v>
      </c>
      <c r="T182" s="127">
        <f t="shared" si="30"/>
        <v>8</v>
      </c>
      <c r="U182" s="127">
        <f t="shared" si="31"/>
        <v>0</v>
      </c>
      <c r="V182" s="127">
        <f t="shared" si="32"/>
        <v>0</v>
      </c>
      <c r="W182" s="127">
        <f t="shared" si="33"/>
        <v>61</v>
      </c>
    </row>
    <row r="183" spans="1:23" hidden="1" x14ac:dyDescent="0.15">
      <c r="A183">
        <v>159</v>
      </c>
      <c r="B183">
        <v>19</v>
      </c>
      <c r="C183">
        <v>20</v>
      </c>
      <c r="D183">
        <v>9</v>
      </c>
      <c r="E183">
        <v>2</v>
      </c>
      <c r="F183">
        <v>3</v>
      </c>
      <c r="H183" s="127">
        <f t="shared" si="24"/>
        <v>27</v>
      </c>
      <c r="I183" s="127">
        <f t="shared" si="24"/>
        <v>48</v>
      </c>
      <c r="J183" s="127">
        <f t="shared" si="24"/>
        <v>0</v>
      </c>
      <c r="K183" s="127">
        <f t="shared" si="23"/>
        <v>0</v>
      </c>
      <c r="L183" s="127">
        <f t="shared" si="25"/>
        <v>0</v>
      </c>
      <c r="M183" s="127">
        <f t="shared" si="26"/>
        <v>39</v>
      </c>
      <c r="N183" s="127">
        <f t="shared" si="26"/>
        <v>0</v>
      </c>
      <c r="O183" s="127">
        <f t="shared" si="26"/>
        <v>0</v>
      </c>
      <c r="P183" s="127">
        <f t="shared" si="27"/>
        <v>0</v>
      </c>
      <c r="Q183" s="127">
        <f t="shared" si="28"/>
        <v>0</v>
      </c>
      <c r="R183" s="127">
        <f t="shared" si="28"/>
        <v>7</v>
      </c>
      <c r="S183" s="127">
        <f t="shared" si="29"/>
        <v>0</v>
      </c>
      <c r="T183" s="127">
        <f t="shared" si="30"/>
        <v>0</v>
      </c>
      <c r="U183" s="127">
        <f t="shared" si="31"/>
        <v>0</v>
      </c>
      <c r="V183" s="127">
        <f t="shared" si="32"/>
        <v>0</v>
      </c>
      <c r="W183" s="127">
        <f t="shared" si="33"/>
        <v>122</v>
      </c>
    </row>
    <row r="184" spans="1:23" hidden="1" x14ac:dyDescent="0.15">
      <c r="A184">
        <v>160</v>
      </c>
      <c r="B184">
        <v>20</v>
      </c>
      <c r="C184">
        <v>19</v>
      </c>
      <c r="D184">
        <v>10</v>
      </c>
      <c r="E184">
        <v>1</v>
      </c>
      <c r="F184">
        <v>16</v>
      </c>
      <c r="H184" s="127">
        <f t="shared" si="24"/>
        <v>27</v>
      </c>
      <c r="I184" s="127">
        <f t="shared" si="24"/>
        <v>0</v>
      </c>
      <c r="J184" s="127">
        <f t="shared" si="24"/>
        <v>0</v>
      </c>
      <c r="K184" s="127">
        <f t="shared" si="23"/>
        <v>0</v>
      </c>
      <c r="L184" s="127">
        <f t="shared" si="25"/>
        <v>0</v>
      </c>
      <c r="M184" s="127">
        <f t="shared" si="26"/>
        <v>22</v>
      </c>
      <c r="N184" s="127">
        <f t="shared" si="26"/>
        <v>0</v>
      </c>
      <c r="O184" s="127">
        <f t="shared" si="26"/>
        <v>0</v>
      </c>
      <c r="P184" s="127">
        <f t="shared" si="27"/>
        <v>0</v>
      </c>
      <c r="Q184" s="127">
        <f t="shared" si="28"/>
        <v>0</v>
      </c>
      <c r="R184" s="127">
        <f t="shared" si="28"/>
        <v>0</v>
      </c>
      <c r="S184" s="127">
        <f t="shared" si="29"/>
        <v>0</v>
      </c>
      <c r="T184" s="127">
        <f t="shared" si="30"/>
        <v>0</v>
      </c>
      <c r="U184" s="127">
        <f t="shared" si="31"/>
        <v>0</v>
      </c>
      <c r="V184" s="127">
        <f t="shared" si="32"/>
        <v>18</v>
      </c>
      <c r="W184" s="127">
        <f t="shared" si="33"/>
        <v>68</v>
      </c>
    </row>
    <row r="185" spans="1:23" hidden="1" x14ac:dyDescent="0.15">
      <c r="A185">
        <v>161</v>
      </c>
      <c r="B185">
        <v>1</v>
      </c>
      <c r="C185">
        <v>18</v>
      </c>
      <c r="D185">
        <v>11</v>
      </c>
      <c r="E185">
        <v>20</v>
      </c>
      <c r="F185">
        <v>9</v>
      </c>
      <c r="H185" s="127">
        <f t="shared" si="24"/>
        <v>0</v>
      </c>
      <c r="I185" s="127">
        <f t="shared" si="24"/>
        <v>0</v>
      </c>
      <c r="J185" s="127">
        <f t="shared" si="24"/>
        <v>0</v>
      </c>
      <c r="K185" s="127">
        <f t="shared" si="23"/>
        <v>0</v>
      </c>
      <c r="L185" s="127">
        <f t="shared" si="25"/>
        <v>0</v>
      </c>
      <c r="M185" s="127">
        <f t="shared" si="26"/>
        <v>0</v>
      </c>
      <c r="N185" s="127">
        <f t="shared" si="26"/>
        <v>0</v>
      </c>
      <c r="O185" s="127">
        <f t="shared" si="26"/>
        <v>0</v>
      </c>
      <c r="P185" s="127">
        <f t="shared" si="27"/>
        <v>0</v>
      </c>
      <c r="Q185" s="127">
        <f t="shared" si="28"/>
        <v>49</v>
      </c>
      <c r="R185" s="127">
        <f t="shared" si="28"/>
        <v>43</v>
      </c>
      <c r="S185" s="127">
        <f t="shared" si="29"/>
        <v>0</v>
      </c>
      <c r="T185" s="127">
        <f t="shared" si="30"/>
        <v>39</v>
      </c>
      <c r="U185" s="127">
        <f t="shared" si="31"/>
        <v>0</v>
      </c>
      <c r="V185" s="127">
        <f t="shared" si="32"/>
        <v>0</v>
      </c>
      <c r="W185" s="127">
        <f t="shared" si="33"/>
        <v>132</v>
      </c>
    </row>
    <row r="186" spans="1:23" hidden="1" x14ac:dyDescent="0.15">
      <c r="A186">
        <v>162</v>
      </c>
      <c r="B186">
        <v>2</v>
      </c>
      <c r="C186">
        <v>17</v>
      </c>
      <c r="D186">
        <v>12</v>
      </c>
      <c r="E186">
        <v>19</v>
      </c>
      <c r="F186">
        <v>2</v>
      </c>
      <c r="H186" s="127">
        <f t="shared" si="24"/>
        <v>0</v>
      </c>
      <c r="I186" s="127">
        <f t="shared" si="24"/>
        <v>12</v>
      </c>
      <c r="J186" s="127">
        <f t="shared" si="24"/>
        <v>0</v>
      </c>
      <c r="K186" s="127">
        <f t="shared" si="23"/>
        <v>0</v>
      </c>
      <c r="L186" s="127">
        <f t="shared" si="25"/>
        <v>0</v>
      </c>
      <c r="M186" s="127">
        <f t="shared" si="26"/>
        <v>34</v>
      </c>
      <c r="N186" s="127">
        <f t="shared" si="26"/>
        <v>0</v>
      </c>
      <c r="O186" s="127">
        <f t="shared" si="26"/>
        <v>0</v>
      </c>
      <c r="P186" s="127">
        <f t="shared" si="27"/>
        <v>0</v>
      </c>
      <c r="Q186" s="127">
        <f t="shared" si="28"/>
        <v>0</v>
      </c>
      <c r="R186" s="127">
        <f t="shared" si="28"/>
        <v>12</v>
      </c>
      <c r="S186" s="127">
        <f t="shared" si="29"/>
        <v>0</v>
      </c>
      <c r="T186" s="127">
        <f t="shared" si="30"/>
        <v>0</v>
      </c>
      <c r="U186" s="127">
        <f t="shared" si="31"/>
        <v>0</v>
      </c>
      <c r="V186" s="127">
        <f t="shared" si="32"/>
        <v>0</v>
      </c>
      <c r="W186" s="127">
        <f t="shared" si="33"/>
        <v>59</v>
      </c>
    </row>
    <row r="187" spans="1:23" hidden="1" x14ac:dyDescent="0.15">
      <c r="A187">
        <v>163</v>
      </c>
      <c r="B187">
        <v>3</v>
      </c>
      <c r="C187">
        <v>16</v>
      </c>
      <c r="D187">
        <v>13</v>
      </c>
      <c r="E187">
        <v>18</v>
      </c>
      <c r="F187">
        <v>15</v>
      </c>
      <c r="H187" s="127">
        <f t="shared" si="24"/>
        <v>0</v>
      </c>
      <c r="I187" s="127">
        <f t="shared" si="24"/>
        <v>0</v>
      </c>
      <c r="J187" s="127">
        <f t="shared" si="24"/>
        <v>0</v>
      </c>
      <c r="K187" s="127">
        <f t="shared" si="23"/>
        <v>0</v>
      </c>
      <c r="L187" s="127">
        <f t="shared" si="25"/>
        <v>0</v>
      </c>
      <c r="M187" s="127">
        <f t="shared" si="26"/>
        <v>0</v>
      </c>
      <c r="N187" s="127">
        <f t="shared" si="26"/>
        <v>0</v>
      </c>
      <c r="O187" s="127">
        <f t="shared" si="26"/>
        <v>20</v>
      </c>
      <c r="P187" s="127">
        <f t="shared" si="27"/>
        <v>18</v>
      </c>
      <c r="Q187" s="127">
        <f t="shared" si="28"/>
        <v>0</v>
      </c>
      <c r="R187" s="127">
        <f t="shared" si="28"/>
        <v>0</v>
      </c>
      <c r="S187" s="127">
        <f t="shared" si="29"/>
        <v>0</v>
      </c>
      <c r="T187" s="127">
        <f t="shared" si="30"/>
        <v>38</v>
      </c>
      <c r="U187" s="127">
        <f t="shared" si="31"/>
        <v>0</v>
      </c>
      <c r="V187" s="127">
        <f t="shared" si="32"/>
        <v>17</v>
      </c>
      <c r="W187" s="127">
        <f t="shared" si="33"/>
        <v>94</v>
      </c>
    </row>
    <row r="188" spans="1:23" hidden="1" x14ac:dyDescent="0.15">
      <c r="A188">
        <v>164</v>
      </c>
      <c r="B188">
        <v>4</v>
      </c>
      <c r="C188">
        <v>15</v>
      </c>
      <c r="D188">
        <v>14</v>
      </c>
      <c r="E188">
        <v>17</v>
      </c>
      <c r="F188">
        <v>8</v>
      </c>
      <c r="H188" s="127">
        <f t="shared" si="24"/>
        <v>17</v>
      </c>
      <c r="I188" s="127">
        <f t="shared" si="24"/>
        <v>16</v>
      </c>
      <c r="J188" s="127">
        <f t="shared" si="24"/>
        <v>0</v>
      </c>
      <c r="K188" s="127">
        <f t="shared" si="23"/>
        <v>0</v>
      </c>
      <c r="L188" s="127">
        <f t="shared" si="25"/>
        <v>0</v>
      </c>
      <c r="M188" s="127">
        <f t="shared" si="26"/>
        <v>0</v>
      </c>
      <c r="N188" s="127">
        <f t="shared" si="26"/>
        <v>52</v>
      </c>
      <c r="O188" s="127">
        <f t="shared" si="26"/>
        <v>0</v>
      </c>
      <c r="P188" s="127">
        <f t="shared" si="27"/>
        <v>17</v>
      </c>
      <c r="Q188" s="127">
        <f t="shared" si="28"/>
        <v>51</v>
      </c>
      <c r="R188" s="127">
        <f t="shared" si="28"/>
        <v>0</v>
      </c>
      <c r="S188" s="127">
        <f t="shared" si="29"/>
        <v>16</v>
      </c>
      <c r="T188" s="127">
        <f t="shared" si="30"/>
        <v>0</v>
      </c>
      <c r="U188" s="127">
        <f t="shared" si="31"/>
        <v>0</v>
      </c>
      <c r="V188" s="127">
        <f t="shared" si="32"/>
        <v>0</v>
      </c>
      <c r="W188" s="127">
        <f t="shared" si="33"/>
        <v>170</v>
      </c>
    </row>
    <row r="189" spans="1:23" hidden="1" x14ac:dyDescent="0.15">
      <c r="A189">
        <v>165</v>
      </c>
      <c r="B189">
        <v>5</v>
      </c>
      <c r="C189">
        <v>14</v>
      </c>
      <c r="D189">
        <v>15</v>
      </c>
      <c r="E189">
        <v>16</v>
      </c>
      <c r="F189">
        <v>1</v>
      </c>
      <c r="H189" s="127">
        <f t="shared" si="24"/>
        <v>0</v>
      </c>
      <c r="I189" s="127">
        <f t="shared" si="24"/>
        <v>41</v>
      </c>
      <c r="J189" s="127">
        <f t="shared" si="24"/>
        <v>0</v>
      </c>
      <c r="K189" s="127">
        <f t="shared" si="23"/>
        <v>1</v>
      </c>
      <c r="L189" s="127">
        <f t="shared" si="25"/>
        <v>0</v>
      </c>
      <c r="M189" s="127">
        <f t="shared" si="26"/>
        <v>0</v>
      </c>
      <c r="N189" s="127">
        <f t="shared" si="26"/>
        <v>19</v>
      </c>
      <c r="O189" s="127">
        <f t="shared" si="26"/>
        <v>0</v>
      </c>
      <c r="P189" s="127">
        <f t="shared" si="27"/>
        <v>16</v>
      </c>
      <c r="Q189" s="127">
        <f t="shared" si="28"/>
        <v>20</v>
      </c>
      <c r="R189" s="127">
        <f t="shared" si="28"/>
        <v>0</v>
      </c>
      <c r="S189" s="127">
        <f t="shared" si="29"/>
        <v>17</v>
      </c>
      <c r="T189" s="127">
        <f t="shared" si="30"/>
        <v>0</v>
      </c>
      <c r="U189" s="127">
        <f t="shared" si="31"/>
        <v>18</v>
      </c>
      <c r="V189" s="127">
        <f t="shared" si="32"/>
        <v>0</v>
      </c>
      <c r="W189" s="127">
        <f t="shared" si="33"/>
        <v>133</v>
      </c>
    </row>
    <row r="190" spans="1:23" hidden="1" x14ac:dyDescent="0.15">
      <c r="A190">
        <v>166</v>
      </c>
      <c r="B190">
        <v>6</v>
      </c>
      <c r="C190">
        <v>13</v>
      </c>
      <c r="D190">
        <v>16</v>
      </c>
      <c r="E190">
        <v>15</v>
      </c>
      <c r="F190">
        <v>14</v>
      </c>
      <c r="H190" s="127">
        <f t="shared" si="24"/>
        <v>0</v>
      </c>
      <c r="I190" s="127">
        <f t="shared" si="24"/>
        <v>0</v>
      </c>
      <c r="J190" s="127">
        <f t="shared" si="24"/>
        <v>0</v>
      </c>
      <c r="K190" s="127">
        <f t="shared" si="23"/>
        <v>0</v>
      </c>
      <c r="L190" s="127">
        <f t="shared" si="25"/>
        <v>0</v>
      </c>
      <c r="M190" s="127">
        <f t="shared" si="26"/>
        <v>0</v>
      </c>
      <c r="N190" s="127">
        <f t="shared" si="26"/>
        <v>0</v>
      </c>
      <c r="O190" s="127">
        <f t="shared" si="26"/>
        <v>0</v>
      </c>
      <c r="P190" s="127">
        <f t="shared" si="27"/>
        <v>0</v>
      </c>
      <c r="Q190" s="127">
        <f t="shared" si="28"/>
        <v>20</v>
      </c>
      <c r="R190" s="127">
        <f t="shared" si="28"/>
        <v>19</v>
      </c>
      <c r="S190" s="127">
        <f t="shared" si="29"/>
        <v>18</v>
      </c>
      <c r="T190" s="127">
        <f t="shared" si="30"/>
        <v>0</v>
      </c>
      <c r="U190" s="127">
        <f t="shared" si="31"/>
        <v>17</v>
      </c>
      <c r="V190" s="127">
        <f t="shared" si="32"/>
        <v>16</v>
      </c>
      <c r="W190" s="127">
        <f t="shared" si="33"/>
        <v>91</v>
      </c>
    </row>
    <row r="191" spans="1:23" hidden="1" x14ac:dyDescent="0.15">
      <c r="A191">
        <v>167</v>
      </c>
      <c r="B191">
        <v>7</v>
      </c>
      <c r="C191">
        <v>12</v>
      </c>
      <c r="D191">
        <v>17</v>
      </c>
      <c r="E191">
        <v>14</v>
      </c>
      <c r="F191">
        <v>7</v>
      </c>
      <c r="H191" s="127">
        <f t="shared" si="24"/>
        <v>0</v>
      </c>
      <c r="I191" s="127">
        <f t="shared" si="24"/>
        <v>0</v>
      </c>
      <c r="J191" s="127">
        <f t="shared" si="24"/>
        <v>0</v>
      </c>
      <c r="K191" s="127">
        <f t="shared" si="23"/>
        <v>0</v>
      </c>
      <c r="L191" s="127">
        <f t="shared" si="25"/>
        <v>0</v>
      </c>
      <c r="M191" s="127">
        <f t="shared" si="26"/>
        <v>34</v>
      </c>
      <c r="N191" s="127">
        <f t="shared" si="26"/>
        <v>44</v>
      </c>
      <c r="O191" s="127">
        <f t="shared" si="26"/>
        <v>0</v>
      </c>
      <c r="P191" s="127">
        <f t="shared" si="27"/>
        <v>0</v>
      </c>
      <c r="Q191" s="127">
        <f t="shared" si="28"/>
        <v>51</v>
      </c>
      <c r="R191" s="127">
        <f t="shared" si="28"/>
        <v>0</v>
      </c>
      <c r="S191" s="127">
        <f t="shared" si="29"/>
        <v>0</v>
      </c>
      <c r="T191" s="127">
        <f t="shared" si="30"/>
        <v>0</v>
      </c>
      <c r="U191" s="127">
        <f t="shared" si="31"/>
        <v>16</v>
      </c>
      <c r="V191" s="127">
        <f t="shared" si="32"/>
        <v>0</v>
      </c>
      <c r="W191" s="127">
        <f t="shared" si="33"/>
        <v>146</v>
      </c>
    </row>
    <row r="192" spans="1:23" hidden="1" x14ac:dyDescent="0.15">
      <c r="A192">
        <v>168</v>
      </c>
      <c r="B192">
        <v>8</v>
      </c>
      <c r="C192">
        <v>11</v>
      </c>
      <c r="D192">
        <v>18</v>
      </c>
      <c r="E192">
        <v>13</v>
      </c>
      <c r="F192">
        <v>20</v>
      </c>
      <c r="H192" s="127">
        <f t="shared" si="24"/>
        <v>0</v>
      </c>
      <c r="I192" s="127">
        <f t="shared" si="24"/>
        <v>37</v>
      </c>
      <c r="J192" s="127">
        <f t="shared" si="24"/>
        <v>0</v>
      </c>
      <c r="K192" s="127">
        <f t="shared" si="23"/>
        <v>0</v>
      </c>
      <c r="L192" s="127">
        <f t="shared" si="25"/>
        <v>0</v>
      </c>
      <c r="M192" s="127">
        <f t="shared" si="26"/>
        <v>0</v>
      </c>
      <c r="N192" s="127">
        <f t="shared" si="26"/>
        <v>14</v>
      </c>
      <c r="O192" s="127">
        <f t="shared" si="26"/>
        <v>49</v>
      </c>
      <c r="P192" s="127">
        <f t="shared" si="27"/>
        <v>0</v>
      </c>
      <c r="Q192" s="127">
        <f t="shared" si="28"/>
        <v>0</v>
      </c>
      <c r="R192" s="127">
        <f t="shared" si="28"/>
        <v>0</v>
      </c>
      <c r="S192" s="127">
        <f t="shared" si="29"/>
        <v>0</v>
      </c>
      <c r="T192" s="127">
        <f t="shared" si="30"/>
        <v>23</v>
      </c>
      <c r="U192" s="127">
        <f t="shared" si="31"/>
        <v>0</v>
      </c>
      <c r="V192" s="127">
        <f t="shared" si="32"/>
        <v>0</v>
      </c>
      <c r="W192" s="127">
        <f t="shared" si="33"/>
        <v>124</v>
      </c>
    </row>
    <row r="193" spans="1:23" hidden="1" x14ac:dyDescent="0.15">
      <c r="A193">
        <v>169</v>
      </c>
      <c r="B193">
        <v>9</v>
      </c>
      <c r="C193">
        <v>10</v>
      </c>
      <c r="D193">
        <v>19</v>
      </c>
      <c r="E193">
        <v>12</v>
      </c>
      <c r="F193">
        <v>13</v>
      </c>
      <c r="H193" s="127">
        <f t="shared" si="24"/>
        <v>10</v>
      </c>
      <c r="I193" s="127">
        <f t="shared" si="24"/>
        <v>48</v>
      </c>
      <c r="J193" s="127">
        <f t="shared" si="24"/>
        <v>0</v>
      </c>
      <c r="K193" s="127">
        <f t="shared" si="23"/>
        <v>0</v>
      </c>
      <c r="L193" s="127">
        <f t="shared" si="25"/>
        <v>0</v>
      </c>
      <c r="M193" s="127">
        <f t="shared" si="26"/>
        <v>22</v>
      </c>
      <c r="N193" s="127">
        <f t="shared" si="26"/>
        <v>0</v>
      </c>
      <c r="O193" s="127">
        <f t="shared" si="26"/>
        <v>0</v>
      </c>
      <c r="P193" s="127">
        <f t="shared" si="27"/>
        <v>0</v>
      </c>
      <c r="Q193" s="127">
        <f t="shared" si="28"/>
        <v>0</v>
      </c>
      <c r="R193" s="127">
        <f t="shared" si="28"/>
        <v>0</v>
      </c>
      <c r="S193" s="127">
        <f t="shared" si="29"/>
        <v>0</v>
      </c>
      <c r="T193" s="127">
        <f t="shared" si="30"/>
        <v>15</v>
      </c>
      <c r="U193" s="127">
        <f t="shared" si="31"/>
        <v>0</v>
      </c>
      <c r="V193" s="127">
        <f t="shared" si="32"/>
        <v>0</v>
      </c>
      <c r="W193" s="127">
        <f t="shared" si="33"/>
        <v>96</v>
      </c>
    </row>
    <row r="194" spans="1:23" hidden="1" x14ac:dyDescent="0.15">
      <c r="A194">
        <v>170</v>
      </c>
      <c r="B194">
        <v>10</v>
      </c>
      <c r="C194">
        <v>9</v>
      </c>
      <c r="D194">
        <v>20</v>
      </c>
      <c r="E194">
        <v>11</v>
      </c>
      <c r="F194">
        <v>10</v>
      </c>
      <c r="H194" s="127">
        <f t="shared" si="24"/>
        <v>10</v>
      </c>
      <c r="I194" s="127">
        <f t="shared" si="24"/>
        <v>0</v>
      </c>
      <c r="J194" s="127">
        <f t="shared" si="24"/>
        <v>0</v>
      </c>
      <c r="K194" s="127">
        <f t="shared" si="23"/>
        <v>0</v>
      </c>
      <c r="L194" s="127">
        <f t="shared" si="25"/>
        <v>0</v>
      </c>
      <c r="M194" s="127">
        <f t="shared" si="26"/>
        <v>39</v>
      </c>
      <c r="N194" s="127">
        <f t="shared" si="26"/>
        <v>43</v>
      </c>
      <c r="O194" s="127">
        <f t="shared" si="26"/>
        <v>10</v>
      </c>
      <c r="P194" s="127">
        <f t="shared" si="27"/>
        <v>0</v>
      </c>
      <c r="Q194" s="127">
        <f t="shared" si="28"/>
        <v>49</v>
      </c>
      <c r="R194" s="127">
        <f t="shared" si="28"/>
        <v>0</v>
      </c>
      <c r="S194" s="127">
        <f t="shared" si="29"/>
        <v>0</v>
      </c>
      <c r="T194" s="127">
        <f t="shared" si="30"/>
        <v>0</v>
      </c>
      <c r="U194" s="127">
        <f t="shared" si="31"/>
        <v>0</v>
      </c>
      <c r="V194" s="127">
        <f t="shared" si="32"/>
        <v>0</v>
      </c>
      <c r="W194" s="127">
        <f t="shared" si="33"/>
        <v>152</v>
      </c>
    </row>
    <row r="195" spans="1:23" hidden="1" x14ac:dyDescent="0.15">
      <c r="A195">
        <v>171</v>
      </c>
      <c r="B195">
        <v>11</v>
      </c>
      <c r="C195">
        <v>8</v>
      </c>
      <c r="D195">
        <v>1</v>
      </c>
      <c r="E195">
        <v>10</v>
      </c>
      <c r="F195">
        <v>3</v>
      </c>
      <c r="H195" s="127">
        <f t="shared" si="24"/>
        <v>0</v>
      </c>
      <c r="I195" s="127">
        <f t="shared" si="24"/>
        <v>0</v>
      </c>
      <c r="J195" s="127">
        <f t="shared" si="24"/>
        <v>0</v>
      </c>
      <c r="K195" s="127">
        <f t="shared" si="23"/>
        <v>0</v>
      </c>
      <c r="L195" s="127">
        <f t="shared" si="25"/>
        <v>0</v>
      </c>
      <c r="M195" s="127">
        <f t="shared" si="26"/>
        <v>0</v>
      </c>
      <c r="N195" s="127">
        <f t="shared" si="26"/>
        <v>9</v>
      </c>
      <c r="O195" s="127">
        <f t="shared" si="26"/>
        <v>6</v>
      </c>
      <c r="P195" s="127">
        <f t="shared" si="27"/>
        <v>0</v>
      </c>
      <c r="Q195" s="127">
        <f t="shared" si="28"/>
        <v>0</v>
      </c>
      <c r="R195" s="127">
        <f t="shared" si="28"/>
        <v>0</v>
      </c>
      <c r="S195" s="127">
        <f t="shared" si="29"/>
        <v>0</v>
      </c>
      <c r="T195" s="127">
        <f t="shared" si="30"/>
        <v>8</v>
      </c>
      <c r="U195" s="127">
        <f t="shared" si="31"/>
        <v>0</v>
      </c>
      <c r="V195" s="127">
        <f t="shared" si="32"/>
        <v>0</v>
      </c>
      <c r="W195" s="127">
        <f t="shared" si="33"/>
        <v>24</v>
      </c>
    </row>
    <row r="196" spans="1:23" hidden="1" x14ac:dyDescent="0.15">
      <c r="A196">
        <v>172</v>
      </c>
      <c r="B196">
        <v>12</v>
      </c>
      <c r="C196">
        <v>7</v>
      </c>
      <c r="D196">
        <v>2</v>
      </c>
      <c r="E196">
        <v>9</v>
      </c>
      <c r="F196">
        <v>16</v>
      </c>
      <c r="H196" s="127">
        <f t="shared" si="24"/>
        <v>0</v>
      </c>
      <c r="I196" s="127">
        <f t="shared" si="24"/>
        <v>12</v>
      </c>
      <c r="J196" s="127">
        <f t="shared" si="24"/>
        <v>0</v>
      </c>
      <c r="K196" s="127">
        <f t="shared" si="23"/>
        <v>0</v>
      </c>
      <c r="L196" s="127">
        <f t="shared" si="25"/>
        <v>0</v>
      </c>
      <c r="M196" s="127">
        <f t="shared" si="26"/>
        <v>0</v>
      </c>
      <c r="N196" s="127">
        <f t="shared" si="26"/>
        <v>0</v>
      </c>
      <c r="O196" s="127">
        <f t="shared" si="26"/>
        <v>0</v>
      </c>
      <c r="P196" s="127">
        <f t="shared" si="27"/>
        <v>0</v>
      </c>
      <c r="Q196" s="127">
        <f t="shared" si="28"/>
        <v>0</v>
      </c>
      <c r="R196" s="127">
        <f t="shared" si="28"/>
        <v>0</v>
      </c>
      <c r="S196" s="127">
        <f t="shared" si="29"/>
        <v>0</v>
      </c>
      <c r="T196" s="127">
        <f t="shared" si="30"/>
        <v>0</v>
      </c>
      <c r="U196" s="127">
        <f t="shared" si="31"/>
        <v>0</v>
      </c>
      <c r="V196" s="127">
        <f t="shared" si="32"/>
        <v>18</v>
      </c>
      <c r="W196" s="127">
        <f t="shared" si="33"/>
        <v>31</v>
      </c>
    </row>
    <row r="197" spans="1:23" hidden="1" x14ac:dyDescent="0.15">
      <c r="A197">
        <v>173</v>
      </c>
      <c r="B197">
        <v>13</v>
      </c>
      <c r="C197">
        <v>6</v>
      </c>
      <c r="D197">
        <v>3</v>
      </c>
      <c r="E197">
        <v>8</v>
      </c>
      <c r="F197">
        <v>9</v>
      </c>
      <c r="H197" s="127">
        <f t="shared" si="24"/>
        <v>0</v>
      </c>
      <c r="I197" s="127">
        <f t="shared" si="24"/>
        <v>0</v>
      </c>
      <c r="J197" s="127">
        <f t="shared" si="24"/>
        <v>0</v>
      </c>
      <c r="K197" s="127">
        <f t="shared" si="23"/>
        <v>0</v>
      </c>
      <c r="L197" s="127">
        <f t="shared" si="25"/>
        <v>0</v>
      </c>
      <c r="M197" s="127">
        <f t="shared" si="26"/>
        <v>0</v>
      </c>
      <c r="N197" s="127">
        <f t="shared" si="26"/>
        <v>42</v>
      </c>
      <c r="O197" s="127">
        <f t="shared" si="26"/>
        <v>0</v>
      </c>
      <c r="P197" s="127">
        <f t="shared" si="27"/>
        <v>0</v>
      </c>
      <c r="Q197" s="127">
        <f t="shared" si="28"/>
        <v>6</v>
      </c>
      <c r="R197" s="127">
        <f t="shared" si="28"/>
        <v>7</v>
      </c>
      <c r="S197" s="127">
        <f t="shared" si="29"/>
        <v>0</v>
      </c>
      <c r="T197" s="127">
        <f t="shared" si="30"/>
        <v>0</v>
      </c>
      <c r="U197" s="127">
        <f t="shared" si="31"/>
        <v>0</v>
      </c>
      <c r="V197" s="127">
        <f t="shared" si="32"/>
        <v>0</v>
      </c>
      <c r="W197" s="127">
        <f t="shared" si="33"/>
        <v>56</v>
      </c>
    </row>
    <row r="198" spans="1:23" hidden="1" x14ac:dyDescent="0.15">
      <c r="A198">
        <v>174</v>
      </c>
      <c r="B198">
        <v>14</v>
      </c>
      <c r="C198">
        <v>5</v>
      </c>
      <c r="D198">
        <v>4</v>
      </c>
      <c r="E198">
        <v>7</v>
      </c>
      <c r="F198">
        <v>2</v>
      </c>
      <c r="H198" s="127">
        <f t="shared" si="24"/>
        <v>0</v>
      </c>
      <c r="I198" s="127">
        <f t="shared" si="24"/>
        <v>16</v>
      </c>
      <c r="J198" s="127">
        <f t="shared" si="24"/>
        <v>0</v>
      </c>
      <c r="K198" s="127">
        <f t="shared" si="23"/>
        <v>0</v>
      </c>
      <c r="L198" s="127">
        <f t="shared" si="25"/>
        <v>16</v>
      </c>
      <c r="M198" s="127">
        <f t="shared" si="26"/>
        <v>0</v>
      </c>
      <c r="N198" s="127">
        <f t="shared" si="26"/>
        <v>4</v>
      </c>
      <c r="O198" s="127">
        <f t="shared" si="26"/>
        <v>0</v>
      </c>
      <c r="P198" s="127">
        <f t="shared" si="27"/>
        <v>0</v>
      </c>
      <c r="Q198" s="127">
        <f t="shared" si="28"/>
        <v>0</v>
      </c>
      <c r="R198" s="127">
        <f t="shared" si="28"/>
        <v>0</v>
      </c>
      <c r="S198" s="127">
        <f t="shared" si="29"/>
        <v>0</v>
      </c>
      <c r="T198" s="127">
        <f t="shared" si="30"/>
        <v>0</v>
      </c>
      <c r="U198" s="127">
        <f t="shared" si="31"/>
        <v>0</v>
      </c>
      <c r="V198" s="127">
        <f t="shared" si="32"/>
        <v>0</v>
      </c>
      <c r="W198" s="127">
        <f t="shared" si="33"/>
        <v>37</v>
      </c>
    </row>
    <row r="199" spans="1:23" hidden="1" x14ac:dyDescent="0.15">
      <c r="A199">
        <v>175</v>
      </c>
      <c r="B199">
        <v>15</v>
      </c>
      <c r="C199">
        <v>4</v>
      </c>
      <c r="D199">
        <v>5</v>
      </c>
      <c r="E199">
        <v>6</v>
      </c>
      <c r="F199">
        <v>15</v>
      </c>
      <c r="H199" s="127">
        <f t="shared" si="24"/>
        <v>17</v>
      </c>
      <c r="I199" s="127">
        <f t="shared" si="24"/>
        <v>41</v>
      </c>
      <c r="J199" s="127">
        <f t="shared" si="24"/>
        <v>0</v>
      </c>
      <c r="K199" s="127">
        <f t="shared" si="23"/>
        <v>0</v>
      </c>
      <c r="L199" s="127">
        <f t="shared" si="25"/>
        <v>17</v>
      </c>
      <c r="M199" s="127">
        <f t="shared" si="26"/>
        <v>0</v>
      </c>
      <c r="N199" s="127">
        <f t="shared" si="26"/>
        <v>0</v>
      </c>
      <c r="O199" s="127">
        <f t="shared" si="26"/>
        <v>17</v>
      </c>
      <c r="P199" s="127">
        <f t="shared" si="27"/>
        <v>0</v>
      </c>
      <c r="Q199" s="127">
        <f t="shared" si="28"/>
        <v>0</v>
      </c>
      <c r="R199" s="127">
        <f t="shared" si="28"/>
        <v>41</v>
      </c>
      <c r="S199" s="127">
        <f t="shared" si="29"/>
        <v>0</v>
      </c>
      <c r="T199" s="127">
        <f t="shared" si="30"/>
        <v>0</v>
      </c>
      <c r="U199" s="127">
        <f t="shared" si="31"/>
        <v>0</v>
      </c>
      <c r="V199" s="127">
        <f t="shared" si="32"/>
        <v>17</v>
      </c>
      <c r="W199" s="127">
        <f t="shared" si="33"/>
        <v>151</v>
      </c>
    </row>
    <row r="200" spans="1:23" hidden="1" x14ac:dyDescent="0.15">
      <c r="A200">
        <v>176</v>
      </c>
      <c r="B200">
        <v>16</v>
      </c>
      <c r="C200">
        <v>3</v>
      </c>
      <c r="D200">
        <v>6</v>
      </c>
      <c r="E200">
        <v>5</v>
      </c>
      <c r="F200">
        <v>8</v>
      </c>
      <c r="H200" s="127">
        <f t="shared" si="24"/>
        <v>0</v>
      </c>
      <c r="I200" s="127">
        <f t="shared" si="24"/>
        <v>0</v>
      </c>
      <c r="J200" s="127">
        <f t="shared" si="24"/>
        <v>0</v>
      </c>
      <c r="K200" s="127">
        <f t="shared" si="23"/>
        <v>0</v>
      </c>
      <c r="L200" s="127">
        <f t="shared" si="25"/>
        <v>18</v>
      </c>
      <c r="M200" s="127">
        <f t="shared" si="26"/>
        <v>0</v>
      </c>
      <c r="N200" s="127">
        <f t="shared" si="26"/>
        <v>0</v>
      </c>
      <c r="O200" s="127">
        <f t="shared" si="26"/>
        <v>6</v>
      </c>
      <c r="P200" s="127">
        <f t="shared" si="27"/>
        <v>0</v>
      </c>
      <c r="Q200" s="127">
        <f t="shared" si="28"/>
        <v>0</v>
      </c>
      <c r="R200" s="127">
        <f t="shared" si="28"/>
        <v>42</v>
      </c>
      <c r="S200" s="127">
        <f t="shared" si="29"/>
        <v>0</v>
      </c>
      <c r="T200" s="127">
        <f t="shared" si="30"/>
        <v>0</v>
      </c>
      <c r="U200" s="127">
        <f t="shared" si="31"/>
        <v>0</v>
      </c>
      <c r="V200" s="127">
        <f t="shared" si="32"/>
        <v>0</v>
      </c>
      <c r="W200" s="127">
        <f t="shared" si="33"/>
        <v>67</v>
      </c>
    </row>
    <row r="201" spans="1:23" hidden="1" x14ac:dyDescent="0.15">
      <c r="A201">
        <v>177</v>
      </c>
      <c r="B201">
        <v>17</v>
      </c>
      <c r="C201">
        <v>2</v>
      </c>
      <c r="D201">
        <v>7</v>
      </c>
      <c r="E201">
        <v>4</v>
      </c>
      <c r="F201">
        <v>1</v>
      </c>
      <c r="H201" s="127">
        <f t="shared" si="24"/>
        <v>0</v>
      </c>
      <c r="I201" s="127">
        <f t="shared" si="24"/>
        <v>0</v>
      </c>
      <c r="J201" s="127">
        <f t="shared" si="24"/>
        <v>0</v>
      </c>
      <c r="K201" s="127">
        <f t="shared" si="23"/>
        <v>0</v>
      </c>
      <c r="L201" s="127">
        <f t="shared" si="25"/>
        <v>0</v>
      </c>
      <c r="M201" s="127">
        <f t="shared" si="26"/>
        <v>0</v>
      </c>
      <c r="N201" s="127">
        <f t="shared" si="26"/>
        <v>0</v>
      </c>
      <c r="O201" s="127">
        <f t="shared" si="26"/>
        <v>0</v>
      </c>
      <c r="P201" s="127">
        <f t="shared" si="27"/>
        <v>0</v>
      </c>
      <c r="Q201" s="127">
        <f t="shared" si="28"/>
        <v>0</v>
      </c>
      <c r="R201" s="127">
        <f t="shared" si="28"/>
        <v>3</v>
      </c>
      <c r="S201" s="127">
        <f t="shared" si="29"/>
        <v>0</v>
      </c>
      <c r="T201" s="127">
        <f t="shared" si="30"/>
        <v>0</v>
      </c>
      <c r="U201" s="127">
        <f t="shared" si="31"/>
        <v>0</v>
      </c>
      <c r="V201" s="127">
        <f t="shared" si="32"/>
        <v>0</v>
      </c>
      <c r="W201" s="127">
        <f t="shared" si="33"/>
        <v>4</v>
      </c>
    </row>
    <row r="202" spans="1:23" hidden="1" x14ac:dyDescent="0.15">
      <c r="A202">
        <v>178</v>
      </c>
      <c r="B202">
        <v>18</v>
      </c>
      <c r="C202">
        <v>1</v>
      </c>
      <c r="D202">
        <v>8</v>
      </c>
      <c r="E202">
        <v>3</v>
      </c>
      <c r="F202">
        <v>14</v>
      </c>
      <c r="H202" s="127">
        <f t="shared" si="24"/>
        <v>0</v>
      </c>
      <c r="I202" s="127">
        <f t="shared" si="24"/>
        <v>37</v>
      </c>
      <c r="J202" s="127">
        <f t="shared" si="24"/>
        <v>0</v>
      </c>
      <c r="K202" s="127">
        <f t="shared" si="23"/>
        <v>0</v>
      </c>
      <c r="L202" s="127">
        <f t="shared" si="25"/>
        <v>0</v>
      </c>
      <c r="M202" s="127">
        <f t="shared" si="26"/>
        <v>0</v>
      </c>
      <c r="N202" s="127">
        <f t="shared" si="26"/>
        <v>0</v>
      </c>
      <c r="O202" s="127">
        <f t="shared" si="26"/>
        <v>0</v>
      </c>
      <c r="P202" s="127">
        <f t="shared" si="27"/>
        <v>0</v>
      </c>
      <c r="Q202" s="127">
        <f t="shared" si="28"/>
        <v>6</v>
      </c>
      <c r="R202" s="127">
        <f t="shared" si="28"/>
        <v>0</v>
      </c>
      <c r="S202" s="127">
        <f t="shared" si="29"/>
        <v>0</v>
      </c>
      <c r="T202" s="127">
        <f t="shared" si="30"/>
        <v>0</v>
      </c>
      <c r="U202" s="127">
        <f t="shared" si="31"/>
        <v>0</v>
      </c>
      <c r="V202" s="127">
        <f t="shared" si="32"/>
        <v>16</v>
      </c>
      <c r="W202" s="127">
        <f t="shared" si="33"/>
        <v>60</v>
      </c>
    </row>
    <row r="203" spans="1:23" hidden="1" x14ac:dyDescent="0.15">
      <c r="A203">
        <v>179</v>
      </c>
      <c r="B203">
        <v>19</v>
      </c>
      <c r="C203">
        <v>20</v>
      </c>
      <c r="D203">
        <v>9</v>
      </c>
      <c r="E203">
        <v>2</v>
      </c>
      <c r="F203">
        <v>7</v>
      </c>
      <c r="H203" s="127">
        <f t="shared" si="24"/>
        <v>27</v>
      </c>
      <c r="I203" s="127">
        <f t="shared" si="24"/>
        <v>48</v>
      </c>
      <c r="J203" s="127">
        <f t="shared" si="24"/>
        <v>0</v>
      </c>
      <c r="K203" s="127">
        <f t="shared" si="23"/>
        <v>0</v>
      </c>
      <c r="L203" s="127">
        <f t="shared" si="25"/>
        <v>0</v>
      </c>
      <c r="M203" s="127">
        <f t="shared" si="26"/>
        <v>39</v>
      </c>
      <c r="N203" s="127">
        <f t="shared" si="26"/>
        <v>0</v>
      </c>
      <c r="O203" s="127">
        <f t="shared" si="26"/>
        <v>0</v>
      </c>
      <c r="P203" s="127">
        <f t="shared" si="27"/>
        <v>0</v>
      </c>
      <c r="Q203" s="127">
        <f t="shared" si="28"/>
        <v>0</v>
      </c>
      <c r="R203" s="127">
        <f t="shared" si="28"/>
        <v>0</v>
      </c>
      <c r="S203" s="127">
        <f t="shared" si="29"/>
        <v>0</v>
      </c>
      <c r="T203" s="127">
        <f t="shared" si="30"/>
        <v>0</v>
      </c>
      <c r="U203" s="127">
        <f t="shared" si="31"/>
        <v>0</v>
      </c>
      <c r="V203" s="127">
        <f t="shared" si="32"/>
        <v>0</v>
      </c>
      <c r="W203" s="127">
        <f t="shared" si="33"/>
        <v>115</v>
      </c>
    </row>
    <row r="204" spans="1:23" hidden="1" x14ac:dyDescent="0.15">
      <c r="A204">
        <v>180</v>
      </c>
      <c r="B204">
        <v>20</v>
      </c>
      <c r="C204">
        <v>19</v>
      </c>
      <c r="D204">
        <v>10</v>
      </c>
      <c r="E204">
        <v>1</v>
      </c>
      <c r="F204">
        <v>20</v>
      </c>
      <c r="H204" s="127">
        <f t="shared" si="24"/>
        <v>27</v>
      </c>
      <c r="I204" s="127">
        <f t="shared" si="24"/>
        <v>0</v>
      </c>
      <c r="J204" s="127">
        <f t="shared" si="24"/>
        <v>0</v>
      </c>
      <c r="K204" s="127">
        <f t="shared" si="23"/>
        <v>0</v>
      </c>
      <c r="L204" s="127">
        <f t="shared" si="25"/>
        <v>0</v>
      </c>
      <c r="M204" s="127">
        <f t="shared" si="26"/>
        <v>22</v>
      </c>
      <c r="N204" s="127">
        <f t="shared" si="26"/>
        <v>0</v>
      </c>
      <c r="O204" s="127">
        <f t="shared" si="26"/>
        <v>27</v>
      </c>
      <c r="P204" s="127">
        <f t="shared" si="27"/>
        <v>0</v>
      </c>
      <c r="Q204" s="127">
        <f t="shared" si="28"/>
        <v>0</v>
      </c>
      <c r="R204" s="127">
        <f t="shared" si="28"/>
        <v>0</v>
      </c>
      <c r="S204" s="127">
        <f t="shared" si="29"/>
        <v>0</v>
      </c>
      <c r="T204" s="127">
        <f t="shared" si="30"/>
        <v>0</v>
      </c>
      <c r="U204" s="127">
        <f t="shared" si="31"/>
        <v>0</v>
      </c>
      <c r="V204" s="127">
        <f t="shared" si="32"/>
        <v>0</v>
      </c>
      <c r="W204" s="127">
        <f t="shared" si="33"/>
        <v>77</v>
      </c>
    </row>
    <row r="205" spans="1:23" hidden="1" x14ac:dyDescent="0.15">
      <c r="A205">
        <v>181</v>
      </c>
      <c r="B205">
        <v>1</v>
      </c>
      <c r="C205">
        <v>18</v>
      </c>
      <c r="D205">
        <v>11</v>
      </c>
      <c r="E205">
        <v>20</v>
      </c>
      <c r="F205">
        <v>13</v>
      </c>
      <c r="H205" s="127">
        <f t="shared" si="24"/>
        <v>0</v>
      </c>
      <c r="I205" s="127">
        <f t="shared" si="24"/>
        <v>0</v>
      </c>
      <c r="J205" s="127">
        <f t="shared" si="24"/>
        <v>0</v>
      </c>
      <c r="K205" s="127">
        <f t="shared" si="23"/>
        <v>0</v>
      </c>
      <c r="L205" s="127">
        <f t="shared" si="25"/>
        <v>0</v>
      </c>
      <c r="M205" s="127">
        <f t="shared" si="26"/>
        <v>0</v>
      </c>
      <c r="N205" s="127">
        <f t="shared" si="26"/>
        <v>0</v>
      </c>
      <c r="O205" s="127">
        <f t="shared" si="26"/>
        <v>0</v>
      </c>
      <c r="P205" s="127">
        <f t="shared" si="27"/>
        <v>0</v>
      </c>
      <c r="Q205" s="127">
        <f t="shared" si="28"/>
        <v>49</v>
      </c>
      <c r="R205" s="127">
        <f t="shared" si="28"/>
        <v>14</v>
      </c>
      <c r="S205" s="127">
        <f t="shared" si="29"/>
        <v>0</v>
      </c>
      <c r="T205" s="127">
        <f t="shared" si="30"/>
        <v>23</v>
      </c>
      <c r="U205" s="127">
        <f t="shared" si="31"/>
        <v>0</v>
      </c>
      <c r="V205" s="127">
        <f t="shared" si="32"/>
        <v>0</v>
      </c>
      <c r="W205" s="127">
        <f t="shared" si="33"/>
        <v>87</v>
      </c>
    </row>
    <row r="206" spans="1:23" hidden="1" x14ac:dyDescent="0.15">
      <c r="A206">
        <v>182</v>
      </c>
      <c r="B206">
        <v>2</v>
      </c>
      <c r="C206">
        <v>17</v>
      </c>
      <c r="D206">
        <v>12</v>
      </c>
      <c r="E206">
        <v>19</v>
      </c>
      <c r="F206">
        <v>6</v>
      </c>
      <c r="H206" s="127">
        <f t="shared" si="24"/>
        <v>0</v>
      </c>
      <c r="I206" s="127">
        <f t="shared" si="24"/>
        <v>12</v>
      </c>
      <c r="J206" s="127">
        <f t="shared" si="24"/>
        <v>0</v>
      </c>
      <c r="K206" s="127">
        <f t="shared" si="23"/>
        <v>0</v>
      </c>
      <c r="L206" s="127">
        <f t="shared" si="25"/>
        <v>0</v>
      </c>
      <c r="M206" s="127">
        <f t="shared" si="26"/>
        <v>34</v>
      </c>
      <c r="N206" s="127">
        <f t="shared" si="26"/>
        <v>0</v>
      </c>
      <c r="O206" s="127">
        <f t="shared" si="26"/>
        <v>0</v>
      </c>
      <c r="P206" s="127">
        <f t="shared" si="27"/>
        <v>0</v>
      </c>
      <c r="Q206" s="127">
        <f t="shared" si="28"/>
        <v>0</v>
      </c>
      <c r="R206" s="127">
        <f t="shared" si="28"/>
        <v>0</v>
      </c>
      <c r="S206" s="127">
        <f t="shared" si="29"/>
        <v>0</v>
      </c>
      <c r="T206" s="127">
        <f t="shared" si="30"/>
        <v>35</v>
      </c>
      <c r="U206" s="127">
        <f t="shared" si="31"/>
        <v>0</v>
      </c>
      <c r="V206" s="127">
        <f t="shared" si="32"/>
        <v>0</v>
      </c>
      <c r="W206" s="127">
        <f t="shared" si="33"/>
        <v>82</v>
      </c>
    </row>
    <row r="207" spans="1:23" hidden="1" x14ac:dyDescent="0.15">
      <c r="A207">
        <v>183</v>
      </c>
      <c r="B207">
        <v>3</v>
      </c>
      <c r="C207">
        <v>16</v>
      </c>
      <c r="D207">
        <v>13</v>
      </c>
      <c r="E207">
        <v>18</v>
      </c>
      <c r="F207">
        <v>3</v>
      </c>
      <c r="H207" s="127">
        <f t="shared" si="24"/>
        <v>0</v>
      </c>
      <c r="I207" s="127">
        <f t="shared" si="24"/>
        <v>0</v>
      </c>
      <c r="J207" s="127">
        <f t="shared" si="24"/>
        <v>0</v>
      </c>
      <c r="K207" s="127">
        <f t="shared" si="23"/>
        <v>0</v>
      </c>
      <c r="L207" s="127">
        <f t="shared" si="25"/>
        <v>0</v>
      </c>
      <c r="M207" s="127">
        <f t="shared" si="26"/>
        <v>0</v>
      </c>
      <c r="N207" s="127">
        <f t="shared" si="26"/>
        <v>0</v>
      </c>
      <c r="O207" s="127">
        <f t="shared" si="26"/>
        <v>0</v>
      </c>
      <c r="P207" s="127">
        <f t="shared" si="27"/>
        <v>18</v>
      </c>
      <c r="Q207" s="127">
        <f t="shared" si="28"/>
        <v>0</v>
      </c>
      <c r="R207" s="127">
        <f t="shared" si="28"/>
        <v>0</v>
      </c>
      <c r="S207" s="127">
        <f t="shared" si="29"/>
        <v>0</v>
      </c>
      <c r="T207" s="127">
        <f t="shared" si="30"/>
        <v>0</v>
      </c>
      <c r="U207" s="127">
        <f t="shared" si="31"/>
        <v>0</v>
      </c>
      <c r="V207" s="127">
        <f t="shared" si="32"/>
        <v>0</v>
      </c>
      <c r="W207" s="127">
        <f t="shared" si="33"/>
        <v>19</v>
      </c>
    </row>
    <row r="208" spans="1:23" hidden="1" x14ac:dyDescent="0.15">
      <c r="A208">
        <v>184</v>
      </c>
      <c r="B208">
        <v>4</v>
      </c>
      <c r="C208">
        <v>15</v>
      </c>
      <c r="D208">
        <v>14</v>
      </c>
      <c r="E208">
        <v>17</v>
      </c>
      <c r="F208">
        <v>16</v>
      </c>
      <c r="H208" s="127">
        <f t="shared" si="24"/>
        <v>17</v>
      </c>
      <c r="I208" s="127">
        <f t="shared" si="24"/>
        <v>16</v>
      </c>
      <c r="J208" s="127">
        <f t="shared" si="24"/>
        <v>0</v>
      </c>
      <c r="K208" s="127">
        <f t="shared" si="23"/>
        <v>18</v>
      </c>
      <c r="L208" s="127">
        <f t="shared" si="25"/>
        <v>0</v>
      </c>
      <c r="M208" s="127">
        <f t="shared" si="26"/>
        <v>0</v>
      </c>
      <c r="N208" s="127">
        <f t="shared" si="26"/>
        <v>52</v>
      </c>
      <c r="O208" s="127">
        <f t="shared" si="26"/>
        <v>20</v>
      </c>
      <c r="P208" s="127">
        <f t="shared" si="27"/>
        <v>17</v>
      </c>
      <c r="Q208" s="127">
        <f t="shared" si="28"/>
        <v>51</v>
      </c>
      <c r="R208" s="127">
        <f t="shared" si="28"/>
        <v>19</v>
      </c>
      <c r="S208" s="127">
        <f t="shared" si="29"/>
        <v>16</v>
      </c>
      <c r="T208" s="127">
        <f t="shared" si="30"/>
        <v>24</v>
      </c>
      <c r="U208" s="127">
        <f t="shared" si="31"/>
        <v>0</v>
      </c>
      <c r="V208" s="127">
        <f t="shared" si="32"/>
        <v>18</v>
      </c>
      <c r="W208" s="127">
        <f t="shared" si="33"/>
        <v>269</v>
      </c>
    </row>
    <row r="209" spans="1:23" hidden="1" x14ac:dyDescent="0.15">
      <c r="A209">
        <v>185</v>
      </c>
      <c r="B209">
        <v>5</v>
      </c>
      <c r="C209">
        <v>14</v>
      </c>
      <c r="D209">
        <v>15</v>
      </c>
      <c r="E209">
        <v>16</v>
      </c>
      <c r="F209">
        <v>9</v>
      </c>
      <c r="H209" s="127">
        <f t="shared" si="24"/>
        <v>0</v>
      </c>
      <c r="I209" s="127">
        <f t="shared" si="24"/>
        <v>41</v>
      </c>
      <c r="J209" s="127">
        <f t="shared" si="24"/>
        <v>0</v>
      </c>
      <c r="K209" s="127">
        <f t="shared" si="23"/>
        <v>0</v>
      </c>
      <c r="L209" s="127">
        <f t="shared" si="25"/>
        <v>0</v>
      </c>
      <c r="M209" s="127">
        <f t="shared" si="26"/>
        <v>0</v>
      </c>
      <c r="N209" s="127">
        <f t="shared" si="26"/>
        <v>19</v>
      </c>
      <c r="O209" s="127">
        <f t="shared" si="26"/>
        <v>0</v>
      </c>
      <c r="P209" s="127">
        <f t="shared" si="27"/>
        <v>16</v>
      </c>
      <c r="Q209" s="127">
        <f t="shared" si="28"/>
        <v>20</v>
      </c>
      <c r="R209" s="127">
        <f t="shared" si="28"/>
        <v>0</v>
      </c>
      <c r="S209" s="127">
        <f t="shared" si="29"/>
        <v>17</v>
      </c>
      <c r="T209" s="127">
        <f t="shared" si="30"/>
        <v>0</v>
      </c>
      <c r="U209" s="127">
        <f t="shared" si="31"/>
        <v>18</v>
      </c>
      <c r="V209" s="127">
        <f t="shared" si="32"/>
        <v>0</v>
      </c>
      <c r="W209" s="127">
        <f t="shared" si="33"/>
        <v>132</v>
      </c>
    </row>
    <row r="210" spans="1:23" hidden="1" x14ac:dyDescent="0.15">
      <c r="A210">
        <v>186</v>
      </c>
      <c r="B210">
        <v>6</v>
      </c>
      <c r="C210">
        <v>13</v>
      </c>
      <c r="D210">
        <v>16</v>
      </c>
      <c r="E210">
        <v>15</v>
      </c>
      <c r="F210">
        <v>2</v>
      </c>
      <c r="H210" s="127">
        <f t="shared" si="24"/>
        <v>0</v>
      </c>
      <c r="I210" s="127">
        <f t="shared" si="24"/>
        <v>0</v>
      </c>
      <c r="J210" s="127">
        <f t="shared" si="24"/>
        <v>0</v>
      </c>
      <c r="K210" s="127">
        <f t="shared" si="23"/>
        <v>0</v>
      </c>
      <c r="L210" s="127">
        <f t="shared" si="25"/>
        <v>0</v>
      </c>
      <c r="M210" s="127">
        <f t="shared" si="26"/>
        <v>0</v>
      </c>
      <c r="N210" s="127">
        <f t="shared" si="26"/>
        <v>0</v>
      </c>
      <c r="O210" s="127">
        <f t="shared" si="26"/>
        <v>13</v>
      </c>
      <c r="P210" s="127">
        <f t="shared" si="27"/>
        <v>0</v>
      </c>
      <c r="Q210" s="127">
        <f t="shared" si="28"/>
        <v>20</v>
      </c>
      <c r="R210" s="127">
        <f t="shared" si="28"/>
        <v>0</v>
      </c>
      <c r="S210" s="127">
        <f t="shared" si="29"/>
        <v>18</v>
      </c>
      <c r="T210" s="127">
        <f t="shared" si="30"/>
        <v>0</v>
      </c>
      <c r="U210" s="127">
        <f t="shared" si="31"/>
        <v>17</v>
      </c>
      <c r="V210" s="127">
        <f t="shared" si="32"/>
        <v>0</v>
      </c>
      <c r="W210" s="127">
        <f t="shared" si="33"/>
        <v>69</v>
      </c>
    </row>
    <row r="211" spans="1:23" hidden="1" x14ac:dyDescent="0.15">
      <c r="A211">
        <v>187</v>
      </c>
      <c r="B211">
        <v>7</v>
      </c>
      <c r="C211">
        <v>12</v>
      </c>
      <c r="D211">
        <v>17</v>
      </c>
      <c r="E211">
        <v>14</v>
      </c>
      <c r="F211">
        <v>15</v>
      </c>
      <c r="H211" s="127">
        <f t="shared" si="24"/>
        <v>0</v>
      </c>
      <c r="I211" s="127">
        <f t="shared" si="24"/>
        <v>0</v>
      </c>
      <c r="J211" s="127">
        <f t="shared" si="24"/>
        <v>0</v>
      </c>
      <c r="K211" s="127">
        <f t="shared" si="23"/>
        <v>0</v>
      </c>
      <c r="L211" s="127">
        <f t="shared" si="25"/>
        <v>0</v>
      </c>
      <c r="M211" s="127">
        <f t="shared" si="26"/>
        <v>34</v>
      </c>
      <c r="N211" s="127">
        <f t="shared" si="26"/>
        <v>44</v>
      </c>
      <c r="O211" s="127">
        <f t="shared" si="26"/>
        <v>0</v>
      </c>
      <c r="P211" s="127">
        <f t="shared" si="27"/>
        <v>0</v>
      </c>
      <c r="Q211" s="127">
        <f t="shared" si="28"/>
        <v>51</v>
      </c>
      <c r="R211" s="127">
        <f t="shared" si="28"/>
        <v>52</v>
      </c>
      <c r="S211" s="127">
        <f t="shared" si="29"/>
        <v>0</v>
      </c>
      <c r="T211" s="127">
        <f t="shared" si="30"/>
        <v>0</v>
      </c>
      <c r="U211" s="127">
        <f t="shared" si="31"/>
        <v>16</v>
      </c>
      <c r="V211" s="127">
        <f t="shared" si="32"/>
        <v>17</v>
      </c>
      <c r="W211" s="127">
        <f t="shared" si="33"/>
        <v>215</v>
      </c>
    </row>
    <row r="212" spans="1:23" hidden="1" x14ac:dyDescent="0.15">
      <c r="A212">
        <v>188</v>
      </c>
      <c r="B212">
        <v>8</v>
      </c>
      <c r="C212">
        <v>11</v>
      </c>
      <c r="D212">
        <v>18</v>
      </c>
      <c r="E212">
        <v>13</v>
      </c>
      <c r="F212">
        <v>8</v>
      </c>
      <c r="H212" s="127">
        <f t="shared" si="24"/>
        <v>0</v>
      </c>
      <c r="I212" s="127">
        <f t="shared" si="24"/>
        <v>37</v>
      </c>
      <c r="J212" s="127">
        <f t="shared" si="24"/>
        <v>0</v>
      </c>
      <c r="K212" s="127">
        <f t="shared" si="23"/>
        <v>0</v>
      </c>
      <c r="L212" s="127">
        <f t="shared" si="25"/>
        <v>0</v>
      </c>
      <c r="M212" s="127">
        <f t="shared" si="26"/>
        <v>0</v>
      </c>
      <c r="N212" s="127">
        <f t="shared" si="26"/>
        <v>14</v>
      </c>
      <c r="O212" s="127">
        <f t="shared" si="26"/>
        <v>0</v>
      </c>
      <c r="P212" s="127">
        <f t="shared" si="27"/>
        <v>0</v>
      </c>
      <c r="Q212" s="127">
        <f t="shared" si="28"/>
        <v>0</v>
      </c>
      <c r="R212" s="127">
        <f t="shared" si="28"/>
        <v>37</v>
      </c>
      <c r="S212" s="127">
        <f t="shared" si="29"/>
        <v>0</v>
      </c>
      <c r="T212" s="127">
        <f t="shared" si="30"/>
        <v>0</v>
      </c>
      <c r="U212" s="127">
        <f t="shared" si="31"/>
        <v>0</v>
      </c>
      <c r="V212" s="127">
        <f t="shared" si="32"/>
        <v>0</v>
      </c>
      <c r="W212" s="127">
        <f t="shared" si="33"/>
        <v>89</v>
      </c>
    </row>
    <row r="213" spans="1:23" hidden="1" x14ac:dyDescent="0.15">
      <c r="A213">
        <v>189</v>
      </c>
      <c r="B213">
        <v>9</v>
      </c>
      <c r="C213">
        <v>10</v>
      </c>
      <c r="D213">
        <v>19</v>
      </c>
      <c r="E213">
        <v>12</v>
      </c>
      <c r="F213">
        <v>1</v>
      </c>
      <c r="H213" s="127">
        <f t="shared" si="24"/>
        <v>10</v>
      </c>
      <c r="I213" s="127">
        <f t="shared" si="24"/>
        <v>48</v>
      </c>
      <c r="J213" s="127">
        <f t="shared" si="24"/>
        <v>0</v>
      </c>
      <c r="K213" s="127">
        <f t="shared" si="23"/>
        <v>0</v>
      </c>
      <c r="L213" s="127">
        <f t="shared" si="25"/>
        <v>0</v>
      </c>
      <c r="M213" s="127">
        <f t="shared" si="26"/>
        <v>22</v>
      </c>
      <c r="N213" s="127">
        <f t="shared" si="26"/>
        <v>0</v>
      </c>
      <c r="O213" s="127">
        <f t="shared" si="26"/>
        <v>0</v>
      </c>
      <c r="P213" s="127">
        <f t="shared" si="27"/>
        <v>0</v>
      </c>
      <c r="Q213" s="127">
        <f t="shared" si="28"/>
        <v>0</v>
      </c>
      <c r="R213" s="127">
        <f t="shared" si="28"/>
        <v>0</v>
      </c>
      <c r="S213" s="127">
        <f t="shared" si="29"/>
        <v>0</v>
      </c>
      <c r="T213" s="127">
        <f t="shared" si="30"/>
        <v>0</v>
      </c>
      <c r="U213" s="127">
        <f t="shared" si="31"/>
        <v>0</v>
      </c>
      <c r="V213" s="127">
        <f t="shared" si="32"/>
        <v>0</v>
      </c>
      <c r="W213" s="127">
        <f t="shared" si="33"/>
        <v>81</v>
      </c>
    </row>
    <row r="214" spans="1:23" hidden="1" x14ac:dyDescent="0.15">
      <c r="A214">
        <v>190</v>
      </c>
      <c r="B214">
        <v>10</v>
      </c>
      <c r="C214">
        <v>9</v>
      </c>
      <c r="D214">
        <v>20</v>
      </c>
      <c r="E214">
        <v>11</v>
      </c>
      <c r="F214">
        <v>14</v>
      </c>
      <c r="H214" s="127">
        <f t="shared" si="24"/>
        <v>10</v>
      </c>
      <c r="I214" s="127">
        <f t="shared" si="24"/>
        <v>0</v>
      </c>
      <c r="J214" s="127">
        <f t="shared" si="24"/>
        <v>0</v>
      </c>
      <c r="K214" s="127">
        <f t="shared" si="23"/>
        <v>0</v>
      </c>
      <c r="L214" s="127">
        <f t="shared" si="25"/>
        <v>0</v>
      </c>
      <c r="M214" s="127">
        <f t="shared" si="26"/>
        <v>39</v>
      </c>
      <c r="N214" s="127">
        <f t="shared" si="26"/>
        <v>43</v>
      </c>
      <c r="O214" s="127">
        <f t="shared" si="26"/>
        <v>0</v>
      </c>
      <c r="P214" s="127">
        <f t="shared" si="27"/>
        <v>0</v>
      </c>
      <c r="Q214" s="127">
        <f t="shared" si="28"/>
        <v>49</v>
      </c>
      <c r="R214" s="127">
        <f t="shared" si="28"/>
        <v>40</v>
      </c>
      <c r="S214" s="127">
        <f t="shared" si="29"/>
        <v>0</v>
      </c>
      <c r="T214" s="127">
        <f t="shared" si="30"/>
        <v>0</v>
      </c>
      <c r="U214" s="127">
        <f t="shared" si="31"/>
        <v>0</v>
      </c>
      <c r="V214" s="127">
        <f t="shared" si="32"/>
        <v>16</v>
      </c>
      <c r="W214" s="127">
        <f t="shared" si="33"/>
        <v>198</v>
      </c>
    </row>
    <row r="215" spans="1:23" hidden="1" x14ac:dyDescent="0.15">
      <c r="A215">
        <v>191</v>
      </c>
      <c r="B215">
        <v>11</v>
      </c>
      <c r="C215">
        <v>8</v>
      </c>
      <c r="D215">
        <v>1</v>
      </c>
      <c r="E215">
        <v>10</v>
      </c>
      <c r="F215">
        <v>7</v>
      </c>
      <c r="H215" s="127">
        <f t="shared" si="24"/>
        <v>0</v>
      </c>
      <c r="I215" s="127">
        <f t="shared" si="24"/>
        <v>0</v>
      </c>
      <c r="J215" s="127">
        <f t="shared" si="24"/>
        <v>0</v>
      </c>
      <c r="K215" s="127">
        <f t="shared" si="23"/>
        <v>0</v>
      </c>
      <c r="L215" s="127">
        <f t="shared" si="25"/>
        <v>0</v>
      </c>
      <c r="M215" s="127">
        <f t="shared" si="26"/>
        <v>0</v>
      </c>
      <c r="N215" s="127">
        <f t="shared" si="26"/>
        <v>9</v>
      </c>
      <c r="O215" s="127">
        <f t="shared" si="26"/>
        <v>0</v>
      </c>
      <c r="P215" s="127">
        <f t="shared" si="27"/>
        <v>0</v>
      </c>
      <c r="Q215" s="127">
        <f t="shared" si="28"/>
        <v>0</v>
      </c>
      <c r="R215" s="127">
        <f t="shared" si="28"/>
        <v>3</v>
      </c>
      <c r="S215" s="127">
        <f t="shared" si="29"/>
        <v>0</v>
      </c>
      <c r="T215" s="127">
        <f t="shared" si="30"/>
        <v>0</v>
      </c>
      <c r="U215" s="127">
        <f t="shared" si="31"/>
        <v>0</v>
      </c>
      <c r="V215" s="127">
        <f t="shared" si="32"/>
        <v>0</v>
      </c>
      <c r="W215" s="127">
        <f t="shared" si="33"/>
        <v>13</v>
      </c>
    </row>
    <row r="216" spans="1:23" hidden="1" x14ac:dyDescent="0.15">
      <c r="A216">
        <v>192</v>
      </c>
      <c r="B216">
        <v>12</v>
      </c>
      <c r="C216">
        <v>7</v>
      </c>
      <c r="D216">
        <v>2</v>
      </c>
      <c r="E216">
        <v>9</v>
      </c>
      <c r="F216">
        <v>20</v>
      </c>
      <c r="H216" s="127">
        <f t="shared" si="24"/>
        <v>0</v>
      </c>
      <c r="I216" s="127">
        <f t="shared" si="24"/>
        <v>12</v>
      </c>
      <c r="J216" s="127">
        <f t="shared" si="24"/>
        <v>0</v>
      </c>
      <c r="K216" s="127">
        <f t="shared" si="23"/>
        <v>50</v>
      </c>
      <c r="L216" s="127">
        <f t="shared" si="25"/>
        <v>0</v>
      </c>
      <c r="M216" s="127">
        <f t="shared" si="26"/>
        <v>0</v>
      </c>
      <c r="N216" s="127">
        <f t="shared" si="26"/>
        <v>0</v>
      </c>
      <c r="O216" s="127">
        <f t="shared" si="26"/>
        <v>0</v>
      </c>
      <c r="P216" s="127">
        <f t="shared" si="27"/>
        <v>0</v>
      </c>
      <c r="Q216" s="127">
        <f t="shared" si="28"/>
        <v>0</v>
      </c>
      <c r="R216" s="127">
        <f t="shared" si="28"/>
        <v>0</v>
      </c>
      <c r="S216" s="127">
        <f t="shared" si="29"/>
        <v>0</v>
      </c>
      <c r="T216" s="127">
        <f t="shared" si="30"/>
        <v>39</v>
      </c>
      <c r="U216" s="127">
        <f t="shared" si="31"/>
        <v>0</v>
      </c>
      <c r="V216" s="127">
        <f t="shared" si="32"/>
        <v>0</v>
      </c>
      <c r="W216" s="127">
        <f t="shared" si="33"/>
        <v>102</v>
      </c>
    </row>
    <row r="217" spans="1:23" hidden="1" x14ac:dyDescent="0.15">
      <c r="A217">
        <v>193</v>
      </c>
      <c r="B217">
        <v>13</v>
      </c>
      <c r="C217">
        <v>6</v>
      </c>
      <c r="D217">
        <v>3</v>
      </c>
      <c r="E217">
        <v>8</v>
      </c>
      <c r="F217">
        <v>13</v>
      </c>
      <c r="H217" s="127">
        <f t="shared" si="24"/>
        <v>0</v>
      </c>
      <c r="I217" s="127">
        <f t="shared" si="24"/>
        <v>0</v>
      </c>
      <c r="J217" s="127">
        <f t="shared" si="24"/>
        <v>0</v>
      </c>
      <c r="K217" s="127">
        <f t="shared" si="24"/>
        <v>0</v>
      </c>
      <c r="L217" s="127">
        <f t="shared" si="25"/>
        <v>0</v>
      </c>
      <c r="M217" s="127">
        <f t="shared" si="26"/>
        <v>0</v>
      </c>
      <c r="N217" s="127">
        <f t="shared" si="26"/>
        <v>42</v>
      </c>
      <c r="O217" s="127">
        <f t="shared" si="26"/>
        <v>0</v>
      </c>
      <c r="P217" s="127">
        <f t="shared" si="27"/>
        <v>0</v>
      </c>
      <c r="Q217" s="127">
        <f t="shared" si="28"/>
        <v>6</v>
      </c>
      <c r="R217" s="127">
        <f t="shared" si="28"/>
        <v>0</v>
      </c>
      <c r="S217" s="127">
        <f t="shared" si="29"/>
        <v>0</v>
      </c>
      <c r="T217" s="127">
        <f t="shared" si="30"/>
        <v>0</v>
      </c>
      <c r="U217" s="127">
        <f t="shared" si="31"/>
        <v>0</v>
      </c>
      <c r="V217" s="127">
        <f t="shared" si="32"/>
        <v>0</v>
      </c>
      <c r="W217" s="127">
        <f t="shared" si="33"/>
        <v>49</v>
      </c>
    </row>
    <row r="218" spans="1:23" hidden="1" x14ac:dyDescent="0.15">
      <c r="A218">
        <v>194</v>
      </c>
      <c r="B218">
        <v>14</v>
      </c>
      <c r="C218">
        <v>5</v>
      </c>
      <c r="D218">
        <v>4</v>
      </c>
      <c r="E218">
        <v>7</v>
      </c>
      <c r="F218">
        <v>6</v>
      </c>
      <c r="H218" s="127">
        <f t="shared" ref="H218:K281" si="34">INDEX($B$2:$V$22,$B218,C218)</f>
        <v>0</v>
      </c>
      <c r="I218" s="127">
        <f t="shared" si="34"/>
        <v>16</v>
      </c>
      <c r="J218" s="127">
        <f t="shared" si="34"/>
        <v>0</v>
      </c>
      <c r="K218" s="127">
        <f t="shared" si="34"/>
        <v>0</v>
      </c>
      <c r="L218" s="127">
        <f t="shared" ref="L218:L281" si="35">INDEX($B$2:$V$22,$B218,$G$25)</f>
        <v>16</v>
      </c>
      <c r="M218" s="127">
        <f t="shared" ref="M218:O281" si="36">INDEX($B$2:$V$22,$C218,D218)</f>
        <v>0</v>
      </c>
      <c r="N218" s="127">
        <f t="shared" si="36"/>
        <v>4</v>
      </c>
      <c r="O218" s="127">
        <f t="shared" si="36"/>
        <v>0</v>
      </c>
      <c r="P218" s="127">
        <f t="shared" ref="P218:P281" si="37">INDEX($B$2:$V$22,$C218,$G$25)</f>
        <v>0</v>
      </c>
      <c r="Q218" s="127">
        <f t="shared" ref="Q218:R281" si="38">INDEX($B$2:$V$22,$D218,E218)</f>
        <v>0</v>
      </c>
      <c r="R218" s="127">
        <f t="shared" si="38"/>
        <v>0</v>
      </c>
      <c r="S218" s="127">
        <f t="shared" ref="S218:S281" si="39">INDEX($B$2:$V$22,$D218,$G$25)</f>
        <v>0</v>
      </c>
      <c r="T218" s="127">
        <f t="shared" ref="T218:T281" si="40">INDEX($B$2:$V$22,$E218,F218)</f>
        <v>5</v>
      </c>
      <c r="U218" s="127">
        <f t="shared" ref="U218:U281" si="41">INDEX($B$2:$V$22,$E218,$G$25)</f>
        <v>0</v>
      </c>
      <c r="V218" s="127">
        <f t="shared" ref="V218:V281" si="42">INDEX($B$2:$V$22,$F218,$G$25)</f>
        <v>0</v>
      </c>
      <c r="W218" s="127">
        <f t="shared" ref="W218:W281" si="43">SUM(H218:V218)+$G$27</f>
        <v>42</v>
      </c>
    </row>
    <row r="219" spans="1:23" hidden="1" x14ac:dyDescent="0.15">
      <c r="A219">
        <v>195</v>
      </c>
      <c r="B219">
        <v>15</v>
      </c>
      <c r="C219">
        <v>4</v>
      </c>
      <c r="D219">
        <v>5</v>
      </c>
      <c r="E219">
        <v>6</v>
      </c>
      <c r="F219">
        <v>19</v>
      </c>
      <c r="H219" s="127">
        <f t="shared" si="34"/>
        <v>17</v>
      </c>
      <c r="I219" s="127">
        <f t="shared" si="34"/>
        <v>41</v>
      </c>
      <c r="J219" s="127">
        <f t="shared" si="34"/>
        <v>0</v>
      </c>
      <c r="K219" s="127">
        <f t="shared" si="34"/>
        <v>0</v>
      </c>
      <c r="L219" s="127">
        <f t="shared" si="35"/>
        <v>17</v>
      </c>
      <c r="M219" s="127">
        <f t="shared" si="36"/>
        <v>0</v>
      </c>
      <c r="N219" s="127">
        <f t="shared" si="36"/>
        <v>0</v>
      </c>
      <c r="O219" s="127">
        <f t="shared" si="36"/>
        <v>0</v>
      </c>
      <c r="P219" s="127">
        <f t="shared" si="37"/>
        <v>0</v>
      </c>
      <c r="Q219" s="127">
        <f t="shared" si="38"/>
        <v>0</v>
      </c>
      <c r="R219" s="127">
        <f t="shared" si="38"/>
        <v>0</v>
      </c>
      <c r="S219" s="127">
        <f t="shared" si="39"/>
        <v>0</v>
      </c>
      <c r="T219" s="127">
        <f t="shared" si="40"/>
        <v>35</v>
      </c>
      <c r="U219" s="127">
        <f t="shared" si="41"/>
        <v>0</v>
      </c>
      <c r="V219" s="127">
        <f t="shared" si="42"/>
        <v>0</v>
      </c>
      <c r="W219" s="127">
        <f t="shared" si="43"/>
        <v>111</v>
      </c>
    </row>
    <row r="220" spans="1:23" hidden="1" x14ac:dyDescent="0.15">
      <c r="A220">
        <v>196</v>
      </c>
      <c r="B220">
        <v>16</v>
      </c>
      <c r="C220">
        <v>3</v>
      </c>
      <c r="D220">
        <v>6</v>
      </c>
      <c r="E220">
        <v>5</v>
      </c>
      <c r="F220">
        <v>16</v>
      </c>
      <c r="H220" s="127">
        <f t="shared" si="34"/>
        <v>0</v>
      </c>
      <c r="I220" s="127">
        <f t="shared" si="34"/>
        <v>0</v>
      </c>
      <c r="J220" s="127">
        <f t="shared" si="34"/>
        <v>0</v>
      </c>
      <c r="K220" s="127">
        <f t="shared" si="34"/>
        <v>0</v>
      </c>
      <c r="L220" s="127">
        <f t="shared" si="35"/>
        <v>18</v>
      </c>
      <c r="M220" s="127">
        <f t="shared" si="36"/>
        <v>0</v>
      </c>
      <c r="N220" s="127">
        <f t="shared" si="36"/>
        <v>0</v>
      </c>
      <c r="O220" s="127">
        <f t="shared" si="36"/>
        <v>0</v>
      </c>
      <c r="P220" s="127">
        <f t="shared" si="37"/>
        <v>0</v>
      </c>
      <c r="Q220" s="127">
        <f t="shared" si="38"/>
        <v>0</v>
      </c>
      <c r="R220" s="127">
        <f t="shared" si="38"/>
        <v>0</v>
      </c>
      <c r="S220" s="127">
        <f t="shared" si="39"/>
        <v>0</v>
      </c>
      <c r="T220" s="127">
        <f t="shared" si="40"/>
        <v>0</v>
      </c>
      <c r="U220" s="127">
        <f t="shared" si="41"/>
        <v>0</v>
      </c>
      <c r="V220" s="127">
        <f t="shared" si="42"/>
        <v>18</v>
      </c>
      <c r="W220" s="127">
        <f t="shared" si="43"/>
        <v>37</v>
      </c>
    </row>
    <row r="221" spans="1:23" hidden="1" x14ac:dyDescent="0.15">
      <c r="A221">
        <v>197</v>
      </c>
      <c r="B221">
        <v>17</v>
      </c>
      <c r="C221">
        <v>2</v>
      </c>
      <c r="D221">
        <v>7</v>
      </c>
      <c r="E221">
        <v>4</v>
      </c>
      <c r="F221">
        <v>9</v>
      </c>
      <c r="H221" s="127">
        <f t="shared" si="34"/>
        <v>0</v>
      </c>
      <c r="I221" s="127">
        <f t="shared" si="34"/>
        <v>0</v>
      </c>
      <c r="J221" s="127">
        <f t="shared" si="34"/>
        <v>0</v>
      </c>
      <c r="K221" s="127">
        <f t="shared" si="34"/>
        <v>0</v>
      </c>
      <c r="L221" s="127">
        <f t="shared" si="35"/>
        <v>0</v>
      </c>
      <c r="M221" s="127">
        <f t="shared" si="36"/>
        <v>0</v>
      </c>
      <c r="N221" s="127">
        <f t="shared" si="36"/>
        <v>0</v>
      </c>
      <c r="O221" s="127">
        <f t="shared" si="36"/>
        <v>0</v>
      </c>
      <c r="P221" s="127">
        <f t="shared" si="37"/>
        <v>0</v>
      </c>
      <c r="Q221" s="127">
        <f t="shared" si="38"/>
        <v>0</v>
      </c>
      <c r="R221" s="127">
        <f t="shared" si="38"/>
        <v>0</v>
      </c>
      <c r="S221" s="127">
        <f t="shared" si="39"/>
        <v>0</v>
      </c>
      <c r="T221" s="127">
        <f t="shared" si="40"/>
        <v>0</v>
      </c>
      <c r="U221" s="127">
        <f t="shared" si="41"/>
        <v>0</v>
      </c>
      <c r="V221" s="127">
        <f t="shared" si="42"/>
        <v>0</v>
      </c>
      <c r="W221" s="127">
        <f t="shared" si="43"/>
        <v>1</v>
      </c>
    </row>
    <row r="222" spans="1:23" hidden="1" x14ac:dyDescent="0.15">
      <c r="A222">
        <v>198</v>
      </c>
      <c r="B222">
        <v>18</v>
      </c>
      <c r="C222">
        <v>1</v>
      </c>
      <c r="D222">
        <v>8</v>
      </c>
      <c r="E222">
        <v>3</v>
      </c>
      <c r="F222">
        <v>2</v>
      </c>
      <c r="H222" s="127">
        <f t="shared" si="34"/>
        <v>0</v>
      </c>
      <c r="I222" s="127">
        <f t="shared" si="34"/>
        <v>37</v>
      </c>
      <c r="J222" s="127">
        <f t="shared" si="34"/>
        <v>0</v>
      </c>
      <c r="K222" s="127">
        <f t="shared" si="34"/>
        <v>0</v>
      </c>
      <c r="L222" s="127">
        <f t="shared" si="35"/>
        <v>0</v>
      </c>
      <c r="M222" s="127">
        <f t="shared" si="36"/>
        <v>0</v>
      </c>
      <c r="N222" s="127">
        <f t="shared" si="36"/>
        <v>0</v>
      </c>
      <c r="O222" s="127">
        <f t="shared" si="36"/>
        <v>0</v>
      </c>
      <c r="P222" s="127">
        <f t="shared" si="37"/>
        <v>0</v>
      </c>
      <c r="Q222" s="127">
        <f t="shared" si="38"/>
        <v>6</v>
      </c>
      <c r="R222" s="127">
        <f t="shared" si="38"/>
        <v>0</v>
      </c>
      <c r="S222" s="127">
        <f t="shared" si="39"/>
        <v>0</v>
      </c>
      <c r="T222" s="127">
        <f t="shared" si="40"/>
        <v>0</v>
      </c>
      <c r="U222" s="127">
        <f t="shared" si="41"/>
        <v>0</v>
      </c>
      <c r="V222" s="127">
        <f t="shared" si="42"/>
        <v>0</v>
      </c>
      <c r="W222" s="127">
        <f t="shared" si="43"/>
        <v>44</v>
      </c>
    </row>
    <row r="223" spans="1:23" hidden="1" x14ac:dyDescent="0.15">
      <c r="A223">
        <v>199</v>
      </c>
      <c r="B223">
        <v>19</v>
      </c>
      <c r="C223">
        <v>20</v>
      </c>
      <c r="D223">
        <v>9</v>
      </c>
      <c r="E223">
        <v>2</v>
      </c>
      <c r="F223">
        <v>15</v>
      </c>
      <c r="H223" s="127">
        <f t="shared" si="34"/>
        <v>27</v>
      </c>
      <c r="I223" s="127">
        <f t="shared" si="34"/>
        <v>48</v>
      </c>
      <c r="J223" s="127">
        <f t="shared" si="34"/>
        <v>0</v>
      </c>
      <c r="K223" s="127">
        <f t="shared" si="34"/>
        <v>0</v>
      </c>
      <c r="L223" s="127">
        <f t="shared" si="35"/>
        <v>0</v>
      </c>
      <c r="M223" s="127">
        <f t="shared" si="36"/>
        <v>39</v>
      </c>
      <c r="N223" s="127">
        <f t="shared" si="36"/>
        <v>0</v>
      </c>
      <c r="O223" s="127">
        <f t="shared" si="36"/>
        <v>0</v>
      </c>
      <c r="P223" s="127">
        <f t="shared" si="37"/>
        <v>0</v>
      </c>
      <c r="Q223" s="127">
        <f t="shared" si="38"/>
        <v>0</v>
      </c>
      <c r="R223" s="127">
        <f t="shared" si="38"/>
        <v>0</v>
      </c>
      <c r="S223" s="127">
        <f t="shared" si="39"/>
        <v>0</v>
      </c>
      <c r="T223" s="127">
        <f t="shared" si="40"/>
        <v>0</v>
      </c>
      <c r="U223" s="127">
        <f t="shared" si="41"/>
        <v>0</v>
      </c>
      <c r="V223" s="127">
        <f t="shared" si="42"/>
        <v>17</v>
      </c>
      <c r="W223" s="127">
        <f t="shared" si="43"/>
        <v>132</v>
      </c>
    </row>
    <row r="224" spans="1:23" hidden="1" x14ac:dyDescent="0.15">
      <c r="A224">
        <v>200</v>
      </c>
      <c r="B224">
        <v>20</v>
      </c>
      <c r="C224">
        <v>19</v>
      </c>
      <c r="D224">
        <v>10</v>
      </c>
      <c r="E224">
        <v>1</v>
      </c>
      <c r="F224">
        <v>8</v>
      </c>
      <c r="H224" s="127">
        <f t="shared" si="34"/>
        <v>27</v>
      </c>
      <c r="I224" s="127">
        <f t="shared" si="34"/>
        <v>0</v>
      </c>
      <c r="J224" s="127">
        <f t="shared" si="34"/>
        <v>0</v>
      </c>
      <c r="K224" s="127">
        <f t="shared" si="34"/>
        <v>0</v>
      </c>
      <c r="L224" s="127">
        <f t="shared" si="35"/>
        <v>0</v>
      </c>
      <c r="M224" s="127">
        <f t="shared" si="36"/>
        <v>22</v>
      </c>
      <c r="N224" s="127">
        <f t="shared" si="36"/>
        <v>0</v>
      </c>
      <c r="O224" s="127">
        <f t="shared" si="36"/>
        <v>47</v>
      </c>
      <c r="P224" s="127">
        <f t="shared" si="37"/>
        <v>0</v>
      </c>
      <c r="Q224" s="127">
        <f t="shared" si="38"/>
        <v>0</v>
      </c>
      <c r="R224" s="127">
        <f t="shared" si="38"/>
        <v>9</v>
      </c>
      <c r="S224" s="127">
        <f t="shared" si="39"/>
        <v>0</v>
      </c>
      <c r="T224" s="127">
        <f t="shared" si="40"/>
        <v>0</v>
      </c>
      <c r="U224" s="127">
        <f t="shared" si="41"/>
        <v>0</v>
      </c>
      <c r="V224" s="127">
        <f t="shared" si="42"/>
        <v>0</v>
      </c>
      <c r="W224" s="127">
        <f t="shared" si="43"/>
        <v>106</v>
      </c>
    </row>
    <row r="225" spans="1:23" hidden="1" x14ac:dyDescent="0.15">
      <c r="A225">
        <v>201</v>
      </c>
      <c r="B225">
        <v>1</v>
      </c>
      <c r="C225">
        <v>18</v>
      </c>
      <c r="D225">
        <v>11</v>
      </c>
      <c r="E225">
        <v>20</v>
      </c>
      <c r="F225">
        <v>1</v>
      </c>
      <c r="H225" s="127">
        <f t="shared" si="34"/>
        <v>0</v>
      </c>
      <c r="I225" s="127">
        <f t="shared" si="34"/>
        <v>0</v>
      </c>
      <c r="J225" s="127">
        <f t="shared" si="34"/>
        <v>0</v>
      </c>
      <c r="K225" s="127">
        <f t="shared" si="34"/>
        <v>0</v>
      </c>
      <c r="L225" s="127">
        <f t="shared" si="35"/>
        <v>0</v>
      </c>
      <c r="M225" s="127">
        <f t="shared" si="36"/>
        <v>0</v>
      </c>
      <c r="N225" s="127">
        <f t="shared" si="36"/>
        <v>0</v>
      </c>
      <c r="O225" s="127">
        <f t="shared" si="36"/>
        <v>0</v>
      </c>
      <c r="P225" s="127">
        <f t="shared" si="37"/>
        <v>0</v>
      </c>
      <c r="Q225" s="127">
        <f t="shared" si="38"/>
        <v>49</v>
      </c>
      <c r="R225" s="127">
        <f t="shared" si="38"/>
        <v>0</v>
      </c>
      <c r="S225" s="127">
        <f t="shared" si="39"/>
        <v>0</v>
      </c>
      <c r="T225" s="127">
        <f t="shared" si="40"/>
        <v>0</v>
      </c>
      <c r="U225" s="127">
        <f t="shared" si="41"/>
        <v>0</v>
      </c>
      <c r="V225" s="127">
        <f t="shared" si="42"/>
        <v>0</v>
      </c>
      <c r="W225" s="127">
        <f t="shared" si="43"/>
        <v>50</v>
      </c>
    </row>
    <row r="226" spans="1:23" hidden="1" x14ac:dyDescent="0.15">
      <c r="A226">
        <v>202</v>
      </c>
      <c r="B226">
        <v>2</v>
      </c>
      <c r="C226">
        <v>17</v>
      </c>
      <c r="D226">
        <v>12</v>
      </c>
      <c r="E226">
        <v>19</v>
      </c>
      <c r="F226">
        <v>14</v>
      </c>
      <c r="H226" s="127">
        <f t="shared" si="34"/>
        <v>0</v>
      </c>
      <c r="I226" s="127">
        <f t="shared" si="34"/>
        <v>12</v>
      </c>
      <c r="J226" s="127">
        <f t="shared" si="34"/>
        <v>0</v>
      </c>
      <c r="K226" s="127">
        <f t="shared" si="34"/>
        <v>0</v>
      </c>
      <c r="L226" s="127">
        <f t="shared" si="35"/>
        <v>0</v>
      </c>
      <c r="M226" s="127">
        <f t="shared" si="36"/>
        <v>34</v>
      </c>
      <c r="N226" s="127">
        <f t="shared" si="36"/>
        <v>0</v>
      </c>
      <c r="O226" s="127">
        <f t="shared" si="36"/>
        <v>51</v>
      </c>
      <c r="P226" s="127">
        <f t="shared" si="37"/>
        <v>0</v>
      </c>
      <c r="Q226" s="127">
        <f t="shared" si="38"/>
        <v>0</v>
      </c>
      <c r="R226" s="127">
        <f t="shared" si="38"/>
        <v>44</v>
      </c>
      <c r="S226" s="127">
        <f t="shared" si="39"/>
        <v>0</v>
      </c>
      <c r="T226" s="127">
        <f t="shared" si="40"/>
        <v>0</v>
      </c>
      <c r="U226" s="127">
        <f t="shared" si="41"/>
        <v>0</v>
      </c>
      <c r="V226" s="127">
        <f t="shared" si="42"/>
        <v>16</v>
      </c>
      <c r="W226" s="127">
        <f t="shared" si="43"/>
        <v>158</v>
      </c>
    </row>
    <row r="227" spans="1:23" hidden="1" x14ac:dyDescent="0.15">
      <c r="A227">
        <v>203</v>
      </c>
      <c r="B227">
        <v>3</v>
      </c>
      <c r="C227">
        <v>16</v>
      </c>
      <c r="D227">
        <v>13</v>
      </c>
      <c r="E227">
        <v>18</v>
      </c>
      <c r="F227">
        <v>7</v>
      </c>
      <c r="H227" s="127">
        <f t="shared" si="34"/>
        <v>0</v>
      </c>
      <c r="I227" s="127">
        <f t="shared" si="34"/>
        <v>0</v>
      </c>
      <c r="J227" s="127">
        <f t="shared" si="34"/>
        <v>0</v>
      </c>
      <c r="K227" s="127">
        <f t="shared" si="34"/>
        <v>0</v>
      </c>
      <c r="L227" s="127">
        <f t="shared" si="35"/>
        <v>0</v>
      </c>
      <c r="M227" s="127">
        <f t="shared" si="36"/>
        <v>0</v>
      </c>
      <c r="N227" s="127">
        <f t="shared" si="36"/>
        <v>0</v>
      </c>
      <c r="O227" s="127">
        <f t="shared" si="36"/>
        <v>0</v>
      </c>
      <c r="P227" s="127">
        <f t="shared" si="37"/>
        <v>18</v>
      </c>
      <c r="Q227" s="127">
        <f t="shared" si="38"/>
        <v>0</v>
      </c>
      <c r="R227" s="127">
        <f t="shared" si="38"/>
        <v>0</v>
      </c>
      <c r="S227" s="127">
        <f t="shared" si="39"/>
        <v>0</v>
      </c>
      <c r="T227" s="127">
        <f t="shared" si="40"/>
        <v>21</v>
      </c>
      <c r="U227" s="127">
        <f t="shared" si="41"/>
        <v>0</v>
      </c>
      <c r="V227" s="127">
        <f t="shared" si="42"/>
        <v>0</v>
      </c>
      <c r="W227" s="127">
        <f t="shared" si="43"/>
        <v>40</v>
      </c>
    </row>
    <row r="228" spans="1:23" hidden="1" x14ac:dyDescent="0.15">
      <c r="A228">
        <v>204</v>
      </c>
      <c r="B228">
        <v>4</v>
      </c>
      <c r="C228">
        <v>15</v>
      </c>
      <c r="D228">
        <v>14</v>
      </c>
      <c r="E228">
        <v>17</v>
      </c>
      <c r="F228">
        <v>20</v>
      </c>
      <c r="H228" s="127">
        <f t="shared" si="34"/>
        <v>17</v>
      </c>
      <c r="I228" s="127">
        <f t="shared" si="34"/>
        <v>16</v>
      </c>
      <c r="J228" s="127">
        <f t="shared" si="34"/>
        <v>0</v>
      </c>
      <c r="K228" s="127">
        <f t="shared" si="34"/>
        <v>0</v>
      </c>
      <c r="L228" s="127">
        <f t="shared" si="35"/>
        <v>0</v>
      </c>
      <c r="M228" s="127">
        <f t="shared" si="36"/>
        <v>0</v>
      </c>
      <c r="N228" s="127">
        <f t="shared" si="36"/>
        <v>52</v>
      </c>
      <c r="O228" s="127">
        <f t="shared" si="36"/>
        <v>0</v>
      </c>
      <c r="P228" s="127">
        <f t="shared" si="37"/>
        <v>17</v>
      </c>
      <c r="Q228" s="127">
        <f t="shared" si="38"/>
        <v>51</v>
      </c>
      <c r="R228" s="127">
        <f t="shared" si="38"/>
        <v>40</v>
      </c>
      <c r="S228" s="127">
        <f t="shared" si="39"/>
        <v>16</v>
      </c>
      <c r="T228" s="127">
        <f t="shared" si="40"/>
        <v>28</v>
      </c>
      <c r="U228" s="127">
        <f t="shared" si="41"/>
        <v>0</v>
      </c>
      <c r="V228" s="127">
        <f t="shared" si="42"/>
        <v>0</v>
      </c>
      <c r="W228" s="127">
        <f t="shared" si="43"/>
        <v>238</v>
      </c>
    </row>
    <row r="229" spans="1:23" hidden="1" x14ac:dyDescent="0.15">
      <c r="A229">
        <v>205</v>
      </c>
      <c r="B229">
        <v>5</v>
      </c>
      <c r="C229">
        <v>14</v>
      </c>
      <c r="D229">
        <v>15</v>
      </c>
      <c r="E229">
        <v>16</v>
      </c>
      <c r="F229">
        <v>13</v>
      </c>
      <c r="H229" s="127">
        <f t="shared" si="34"/>
        <v>0</v>
      </c>
      <c r="I229" s="127">
        <f t="shared" si="34"/>
        <v>41</v>
      </c>
      <c r="J229" s="127">
        <f t="shared" si="34"/>
        <v>0</v>
      </c>
      <c r="K229" s="127">
        <f t="shared" si="34"/>
        <v>0</v>
      </c>
      <c r="L229" s="127">
        <f t="shared" si="35"/>
        <v>0</v>
      </c>
      <c r="M229" s="127">
        <f t="shared" si="36"/>
        <v>0</v>
      </c>
      <c r="N229" s="127">
        <f t="shared" si="36"/>
        <v>19</v>
      </c>
      <c r="O229" s="127">
        <f t="shared" si="36"/>
        <v>0</v>
      </c>
      <c r="P229" s="127">
        <f t="shared" si="37"/>
        <v>16</v>
      </c>
      <c r="Q229" s="127">
        <f t="shared" si="38"/>
        <v>20</v>
      </c>
      <c r="R229" s="127">
        <f t="shared" si="38"/>
        <v>0</v>
      </c>
      <c r="S229" s="127">
        <f t="shared" si="39"/>
        <v>17</v>
      </c>
      <c r="T229" s="127">
        <f t="shared" si="40"/>
        <v>0</v>
      </c>
      <c r="U229" s="127">
        <f t="shared" si="41"/>
        <v>18</v>
      </c>
      <c r="V229" s="127">
        <f t="shared" si="42"/>
        <v>0</v>
      </c>
      <c r="W229" s="127">
        <f t="shared" si="43"/>
        <v>132</v>
      </c>
    </row>
    <row r="230" spans="1:23" hidden="1" x14ac:dyDescent="0.15">
      <c r="A230">
        <v>206</v>
      </c>
      <c r="B230">
        <v>6</v>
      </c>
      <c r="C230">
        <v>13</v>
      </c>
      <c r="D230">
        <v>16</v>
      </c>
      <c r="E230">
        <v>15</v>
      </c>
      <c r="F230">
        <v>6</v>
      </c>
      <c r="H230" s="127">
        <f t="shared" si="34"/>
        <v>0</v>
      </c>
      <c r="I230" s="127">
        <f t="shared" si="34"/>
        <v>0</v>
      </c>
      <c r="J230" s="127">
        <f t="shared" si="34"/>
        <v>0</v>
      </c>
      <c r="K230" s="127">
        <f t="shared" si="34"/>
        <v>0</v>
      </c>
      <c r="L230" s="127">
        <f t="shared" si="35"/>
        <v>0</v>
      </c>
      <c r="M230" s="127">
        <f t="shared" si="36"/>
        <v>0</v>
      </c>
      <c r="N230" s="127">
        <f t="shared" si="36"/>
        <v>0</v>
      </c>
      <c r="O230" s="127">
        <f t="shared" si="36"/>
        <v>0</v>
      </c>
      <c r="P230" s="127">
        <f t="shared" si="37"/>
        <v>0</v>
      </c>
      <c r="Q230" s="127">
        <f t="shared" si="38"/>
        <v>20</v>
      </c>
      <c r="R230" s="127">
        <f t="shared" si="38"/>
        <v>0</v>
      </c>
      <c r="S230" s="127">
        <f t="shared" si="39"/>
        <v>18</v>
      </c>
      <c r="T230" s="127">
        <f t="shared" si="40"/>
        <v>0</v>
      </c>
      <c r="U230" s="127">
        <f t="shared" si="41"/>
        <v>17</v>
      </c>
      <c r="V230" s="127">
        <f t="shared" si="42"/>
        <v>0</v>
      </c>
      <c r="W230" s="127">
        <f t="shared" si="43"/>
        <v>56</v>
      </c>
    </row>
    <row r="231" spans="1:23" hidden="1" x14ac:dyDescent="0.15">
      <c r="A231">
        <v>207</v>
      </c>
      <c r="B231">
        <v>7</v>
      </c>
      <c r="C231">
        <v>12</v>
      </c>
      <c r="D231">
        <v>17</v>
      </c>
      <c r="E231">
        <v>14</v>
      </c>
      <c r="F231">
        <v>19</v>
      </c>
      <c r="H231" s="127">
        <f t="shared" si="34"/>
        <v>0</v>
      </c>
      <c r="I231" s="127">
        <f t="shared" si="34"/>
        <v>0</v>
      </c>
      <c r="J231" s="127">
        <f t="shared" si="34"/>
        <v>0</v>
      </c>
      <c r="K231" s="127">
        <f t="shared" si="34"/>
        <v>0</v>
      </c>
      <c r="L231" s="127">
        <f t="shared" si="35"/>
        <v>0</v>
      </c>
      <c r="M231" s="127">
        <f t="shared" si="36"/>
        <v>34</v>
      </c>
      <c r="N231" s="127">
        <f t="shared" si="36"/>
        <v>44</v>
      </c>
      <c r="O231" s="127">
        <f t="shared" si="36"/>
        <v>0</v>
      </c>
      <c r="P231" s="127">
        <f t="shared" si="37"/>
        <v>0</v>
      </c>
      <c r="Q231" s="127">
        <f t="shared" si="38"/>
        <v>51</v>
      </c>
      <c r="R231" s="127">
        <f t="shared" si="38"/>
        <v>0</v>
      </c>
      <c r="S231" s="127">
        <f t="shared" si="39"/>
        <v>0</v>
      </c>
      <c r="T231" s="127">
        <f t="shared" si="40"/>
        <v>0</v>
      </c>
      <c r="U231" s="127">
        <f t="shared" si="41"/>
        <v>16</v>
      </c>
      <c r="V231" s="127">
        <f t="shared" si="42"/>
        <v>0</v>
      </c>
      <c r="W231" s="127">
        <f t="shared" si="43"/>
        <v>146</v>
      </c>
    </row>
    <row r="232" spans="1:23" hidden="1" x14ac:dyDescent="0.15">
      <c r="A232">
        <v>208</v>
      </c>
      <c r="B232">
        <v>8</v>
      </c>
      <c r="C232">
        <v>11</v>
      </c>
      <c r="D232">
        <v>18</v>
      </c>
      <c r="E232">
        <v>13</v>
      </c>
      <c r="F232">
        <v>12</v>
      </c>
      <c r="H232" s="127">
        <f t="shared" si="34"/>
        <v>0</v>
      </c>
      <c r="I232" s="127">
        <f t="shared" si="34"/>
        <v>37</v>
      </c>
      <c r="J232" s="127">
        <f t="shared" si="34"/>
        <v>0</v>
      </c>
      <c r="K232" s="127">
        <f t="shared" si="34"/>
        <v>0</v>
      </c>
      <c r="L232" s="127">
        <f t="shared" si="35"/>
        <v>0</v>
      </c>
      <c r="M232" s="127">
        <f t="shared" si="36"/>
        <v>0</v>
      </c>
      <c r="N232" s="127">
        <f t="shared" si="36"/>
        <v>14</v>
      </c>
      <c r="O232" s="127">
        <f t="shared" si="36"/>
        <v>0</v>
      </c>
      <c r="P232" s="127">
        <f t="shared" si="37"/>
        <v>0</v>
      </c>
      <c r="Q232" s="127">
        <f t="shared" si="38"/>
        <v>0</v>
      </c>
      <c r="R232" s="127">
        <f t="shared" si="38"/>
        <v>0</v>
      </c>
      <c r="S232" s="127">
        <f t="shared" si="39"/>
        <v>0</v>
      </c>
      <c r="T232" s="127">
        <f t="shared" si="40"/>
        <v>15</v>
      </c>
      <c r="U232" s="127">
        <f t="shared" si="41"/>
        <v>0</v>
      </c>
      <c r="V232" s="127">
        <f t="shared" si="42"/>
        <v>0</v>
      </c>
      <c r="W232" s="127">
        <f t="shared" si="43"/>
        <v>67</v>
      </c>
    </row>
    <row r="233" spans="1:23" hidden="1" x14ac:dyDescent="0.15">
      <c r="A233">
        <v>209</v>
      </c>
      <c r="B233">
        <v>9</v>
      </c>
      <c r="C233">
        <v>10</v>
      </c>
      <c r="D233">
        <v>19</v>
      </c>
      <c r="E233">
        <v>12</v>
      </c>
      <c r="F233">
        <v>9</v>
      </c>
      <c r="H233" s="127">
        <f t="shared" si="34"/>
        <v>10</v>
      </c>
      <c r="I233" s="127">
        <f t="shared" si="34"/>
        <v>48</v>
      </c>
      <c r="J233" s="127">
        <f t="shared" si="34"/>
        <v>0</v>
      </c>
      <c r="K233" s="127">
        <f t="shared" si="34"/>
        <v>0</v>
      </c>
      <c r="L233" s="127">
        <f t="shared" si="35"/>
        <v>0</v>
      </c>
      <c r="M233" s="127">
        <f t="shared" si="36"/>
        <v>22</v>
      </c>
      <c r="N233" s="127">
        <f t="shared" si="36"/>
        <v>0</v>
      </c>
      <c r="O233" s="127">
        <f t="shared" si="36"/>
        <v>10</v>
      </c>
      <c r="P233" s="127">
        <f t="shared" si="37"/>
        <v>0</v>
      </c>
      <c r="Q233" s="127">
        <f t="shared" si="38"/>
        <v>0</v>
      </c>
      <c r="R233" s="127">
        <f t="shared" si="38"/>
        <v>48</v>
      </c>
      <c r="S233" s="127">
        <f t="shared" si="39"/>
        <v>0</v>
      </c>
      <c r="T233" s="127">
        <f t="shared" si="40"/>
        <v>0</v>
      </c>
      <c r="U233" s="127">
        <f t="shared" si="41"/>
        <v>0</v>
      </c>
      <c r="V233" s="127">
        <f t="shared" si="42"/>
        <v>0</v>
      </c>
      <c r="W233" s="127">
        <f t="shared" si="43"/>
        <v>139</v>
      </c>
    </row>
    <row r="234" spans="1:23" hidden="1" x14ac:dyDescent="0.15">
      <c r="A234">
        <v>210</v>
      </c>
      <c r="B234">
        <v>10</v>
      </c>
      <c r="C234">
        <v>9</v>
      </c>
      <c r="D234">
        <v>20</v>
      </c>
      <c r="E234">
        <v>11</v>
      </c>
      <c r="F234">
        <v>2</v>
      </c>
      <c r="H234" s="127">
        <f t="shared" si="34"/>
        <v>10</v>
      </c>
      <c r="I234" s="127">
        <f t="shared" si="34"/>
        <v>0</v>
      </c>
      <c r="J234" s="127">
        <f t="shared" si="34"/>
        <v>0</v>
      </c>
      <c r="K234" s="127">
        <f t="shared" si="34"/>
        <v>0</v>
      </c>
      <c r="L234" s="127">
        <f t="shared" si="35"/>
        <v>0</v>
      </c>
      <c r="M234" s="127">
        <f t="shared" si="36"/>
        <v>39</v>
      </c>
      <c r="N234" s="127">
        <f t="shared" si="36"/>
        <v>43</v>
      </c>
      <c r="O234" s="127">
        <f t="shared" si="36"/>
        <v>0</v>
      </c>
      <c r="P234" s="127">
        <f t="shared" si="37"/>
        <v>0</v>
      </c>
      <c r="Q234" s="127">
        <f t="shared" si="38"/>
        <v>49</v>
      </c>
      <c r="R234" s="127">
        <f t="shared" si="38"/>
        <v>0</v>
      </c>
      <c r="S234" s="127">
        <f t="shared" si="39"/>
        <v>0</v>
      </c>
      <c r="T234" s="127">
        <f t="shared" si="40"/>
        <v>11</v>
      </c>
      <c r="U234" s="127">
        <f t="shared" si="41"/>
        <v>0</v>
      </c>
      <c r="V234" s="127">
        <f t="shared" si="42"/>
        <v>0</v>
      </c>
      <c r="W234" s="127">
        <f t="shared" si="43"/>
        <v>153</v>
      </c>
    </row>
    <row r="235" spans="1:23" hidden="1" x14ac:dyDescent="0.15">
      <c r="A235">
        <v>211</v>
      </c>
      <c r="B235">
        <v>11</v>
      </c>
      <c r="C235">
        <v>8</v>
      </c>
      <c r="D235">
        <v>1</v>
      </c>
      <c r="E235">
        <v>10</v>
      </c>
      <c r="F235">
        <v>15</v>
      </c>
      <c r="H235" s="127">
        <f t="shared" si="34"/>
        <v>0</v>
      </c>
      <c r="I235" s="127">
        <f t="shared" si="34"/>
        <v>0</v>
      </c>
      <c r="J235" s="127">
        <f t="shared" si="34"/>
        <v>0</v>
      </c>
      <c r="K235" s="127">
        <f t="shared" si="34"/>
        <v>0</v>
      </c>
      <c r="L235" s="127">
        <f t="shared" si="35"/>
        <v>0</v>
      </c>
      <c r="M235" s="127">
        <f t="shared" si="36"/>
        <v>0</v>
      </c>
      <c r="N235" s="127">
        <f t="shared" si="36"/>
        <v>9</v>
      </c>
      <c r="O235" s="127">
        <f t="shared" si="36"/>
        <v>0</v>
      </c>
      <c r="P235" s="127">
        <f t="shared" si="37"/>
        <v>0</v>
      </c>
      <c r="Q235" s="127">
        <f t="shared" si="38"/>
        <v>0</v>
      </c>
      <c r="R235" s="127">
        <f t="shared" si="38"/>
        <v>0</v>
      </c>
      <c r="S235" s="127">
        <f t="shared" si="39"/>
        <v>0</v>
      </c>
      <c r="T235" s="127">
        <f t="shared" si="40"/>
        <v>0</v>
      </c>
      <c r="U235" s="127">
        <f t="shared" si="41"/>
        <v>0</v>
      </c>
      <c r="V235" s="127">
        <f t="shared" si="42"/>
        <v>17</v>
      </c>
      <c r="W235" s="127">
        <f t="shared" si="43"/>
        <v>27</v>
      </c>
    </row>
    <row r="236" spans="1:23" hidden="1" x14ac:dyDescent="0.15">
      <c r="A236">
        <v>212</v>
      </c>
      <c r="B236">
        <v>12</v>
      </c>
      <c r="C236">
        <v>7</v>
      </c>
      <c r="D236">
        <v>2</v>
      </c>
      <c r="E236">
        <v>9</v>
      </c>
      <c r="F236">
        <v>8</v>
      </c>
      <c r="H236" s="127">
        <f t="shared" si="34"/>
        <v>0</v>
      </c>
      <c r="I236" s="127">
        <f t="shared" si="34"/>
        <v>12</v>
      </c>
      <c r="J236" s="127">
        <f t="shared" si="34"/>
        <v>0</v>
      </c>
      <c r="K236" s="127">
        <f t="shared" si="34"/>
        <v>0</v>
      </c>
      <c r="L236" s="127">
        <f t="shared" si="35"/>
        <v>0</v>
      </c>
      <c r="M236" s="127">
        <f t="shared" si="36"/>
        <v>0</v>
      </c>
      <c r="N236" s="127">
        <f t="shared" si="36"/>
        <v>0</v>
      </c>
      <c r="O236" s="127">
        <f t="shared" si="36"/>
        <v>0</v>
      </c>
      <c r="P236" s="127">
        <f t="shared" si="37"/>
        <v>0</v>
      </c>
      <c r="Q236" s="127">
        <f t="shared" si="38"/>
        <v>0</v>
      </c>
      <c r="R236" s="127">
        <f t="shared" si="38"/>
        <v>0</v>
      </c>
      <c r="S236" s="127">
        <f t="shared" si="39"/>
        <v>0</v>
      </c>
      <c r="T236" s="127">
        <f t="shared" si="40"/>
        <v>0</v>
      </c>
      <c r="U236" s="127">
        <f t="shared" si="41"/>
        <v>0</v>
      </c>
      <c r="V236" s="127">
        <f t="shared" si="42"/>
        <v>0</v>
      </c>
      <c r="W236" s="127">
        <f t="shared" si="43"/>
        <v>13</v>
      </c>
    </row>
    <row r="237" spans="1:23" hidden="1" x14ac:dyDescent="0.15">
      <c r="A237">
        <v>213</v>
      </c>
      <c r="B237">
        <v>13</v>
      </c>
      <c r="C237">
        <v>6</v>
      </c>
      <c r="D237">
        <v>3</v>
      </c>
      <c r="E237">
        <v>8</v>
      </c>
      <c r="F237">
        <v>1</v>
      </c>
      <c r="H237" s="127">
        <f t="shared" si="34"/>
        <v>0</v>
      </c>
      <c r="I237" s="127">
        <f t="shared" si="34"/>
        <v>0</v>
      </c>
      <c r="J237" s="127">
        <f t="shared" si="34"/>
        <v>0</v>
      </c>
      <c r="K237" s="127">
        <f t="shared" si="34"/>
        <v>0</v>
      </c>
      <c r="L237" s="127">
        <f t="shared" si="35"/>
        <v>0</v>
      </c>
      <c r="M237" s="127">
        <f t="shared" si="36"/>
        <v>0</v>
      </c>
      <c r="N237" s="127">
        <f t="shared" si="36"/>
        <v>42</v>
      </c>
      <c r="O237" s="127">
        <f t="shared" si="36"/>
        <v>2</v>
      </c>
      <c r="P237" s="127">
        <f t="shared" si="37"/>
        <v>0</v>
      </c>
      <c r="Q237" s="127">
        <f t="shared" si="38"/>
        <v>6</v>
      </c>
      <c r="R237" s="127">
        <f t="shared" si="38"/>
        <v>0</v>
      </c>
      <c r="S237" s="127">
        <f t="shared" si="39"/>
        <v>0</v>
      </c>
      <c r="T237" s="127">
        <f t="shared" si="40"/>
        <v>0</v>
      </c>
      <c r="U237" s="127">
        <f t="shared" si="41"/>
        <v>0</v>
      </c>
      <c r="V237" s="127">
        <f t="shared" si="42"/>
        <v>0</v>
      </c>
      <c r="W237" s="127">
        <f t="shared" si="43"/>
        <v>51</v>
      </c>
    </row>
    <row r="238" spans="1:23" hidden="1" x14ac:dyDescent="0.15">
      <c r="A238">
        <v>214</v>
      </c>
      <c r="B238">
        <v>14</v>
      </c>
      <c r="C238">
        <v>5</v>
      </c>
      <c r="D238">
        <v>4</v>
      </c>
      <c r="E238">
        <v>7</v>
      </c>
      <c r="F238">
        <v>14</v>
      </c>
      <c r="H238" s="127">
        <f t="shared" si="34"/>
        <v>0</v>
      </c>
      <c r="I238" s="127">
        <f t="shared" si="34"/>
        <v>16</v>
      </c>
      <c r="J238" s="127">
        <f t="shared" si="34"/>
        <v>0</v>
      </c>
      <c r="K238" s="127">
        <f t="shared" si="34"/>
        <v>0</v>
      </c>
      <c r="L238" s="127">
        <f t="shared" si="35"/>
        <v>16</v>
      </c>
      <c r="M238" s="127">
        <f t="shared" si="36"/>
        <v>0</v>
      </c>
      <c r="N238" s="127">
        <f t="shared" si="36"/>
        <v>4</v>
      </c>
      <c r="O238" s="127">
        <f t="shared" si="36"/>
        <v>0</v>
      </c>
      <c r="P238" s="127">
        <f t="shared" si="37"/>
        <v>0</v>
      </c>
      <c r="Q238" s="127">
        <f t="shared" si="38"/>
        <v>0</v>
      </c>
      <c r="R238" s="127">
        <f t="shared" si="38"/>
        <v>16</v>
      </c>
      <c r="S238" s="127">
        <f t="shared" si="39"/>
        <v>0</v>
      </c>
      <c r="T238" s="127">
        <f t="shared" si="40"/>
        <v>0</v>
      </c>
      <c r="U238" s="127">
        <f t="shared" si="41"/>
        <v>0</v>
      </c>
      <c r="V238" s="127">
        <f t="shared" si="42"/>
        <v>16</v>
      </c>
      <c r="W238" s="127">
        <f t="shared" si="43"/>
        <v>69</v>
      </c>
    </row>
    <row r="239" spans="1:23" hidden="1" x14ac:dyDescent="0.15">
      <c r="A239">
        <v>215</v>
      </c>
      <c r="B239">
        <v>15</v>
      </c>
      <c r="C239">
        <v>4</v>
      </c>
      <c r="D239">
        <v>5</v>
      </c>
      <c r="E239">
        <v>6</v>
      </c>
      <c r="F239">
        <v>7</v>
      </c>
      <c r="H239" s="127">
        <f t="shared" si="34"/>
        <v>17</v>
      </c>
      <c r="I239" s="127">
        <f t="shared" si="34"/>
        <v>41</v>
      </c>
      <c r="J239" s="127">
        <f t="shared" si="34"/>
        <v>0</v>
      </c>
      <c r="K239" s="127">
        <f t="shared" si="34"/>
        <v>0</v>
      </c>
      <c r="L239" s="127">
        <f t="shared" si="35"/>
        <v>17</v>
      </c>
      <c r="M239" s="127">
        <f t="shared" si="36"/>
        <v>0</v>
      </c>
      <c r="N239" s="127">
        <f t="shared" si="36"/>
        <v>0</v>
      </c>
      <c r="O239" s="127">
        <f t="shared" si="36"/>
        <v>0</v>
      </c>
      <c r="P239" s="127">
        <f t="shared" si="37"/>
        <v>0</v>
      </c>
      <c r="Q239" s="127">
        <f t="shared" si="38"/>
        <v>0</v>
      </c>
      <c r="R239" s="127">
        <f t="shared" si="38"/>
        <v>4</v>
      </c>
      <c r="S239" s="127">
        <f t="shared" si="39"/>
        <v>0</v>
      </c>
      <c r="T239" s="127">
        <f t="shared" si="40"/>
        <v>5</v>
      </c>
      <c r="U239" s="127">
        <f t="shared" si="41"/>
        <v>0</v>
      </c>
      <c r="V239" s="127">
        <f t="shared" si="42"/>
        <v>0</v>
      </c>
      <c r="W239" s="127">
        <f t="shared" si="43"/>
        <v>85</v>
      </c>
    </row>
    <row r="240" spans="1:23" hidden="1" x14ac:dyDescent="0.15">
      <c r="A240">
        <v>216</v>
      </c>
      <c r="B240">
        <v>16</v>
      </c>
      <c r="C240">
        <v>3</v>
      </c>
      <c r="D240">
        <v>6</v>
      </c>
      <c r="E240">
        <v>5</v>
      </c>
      <c r="F240">
        <v>20</v>
      </c>
      <c r="H240" s="127">
        <f t="shared" si="34"/>
        <v>0</v>
      </c>
      <c r="I240" s="127">
        <f t="shared" si="34"/>
        <v>0</v>
      </c>
      <c r="J240" s="127">
        <f t="shared" si="34"/>
        <v>0</v>
      </c>
      <c r="K240" s="127">
        <f t="shared" si="34"/>
        <v>0</v>
      </c>
      <c r="L240" s="127">
        <f t="shared" si="35"/>
        <v>18</v>
      </c>
      <c r="M240" s="127">
        <f t="shared" si="36"/>
        <v>0</v>
      </c>
      <c r="N240" s="127">
        <f t="shared" si="36"/>
        <v>0</v>
      </c>
      <c r="O240" s="127">
        <f t="shared" si="36"/>
        <v>0</v>
      </c>
      <c r="P240" s="127">
        <f t="shared" si="37"/>
        <v>0</v>
      </c>
      <c r="Q240" s="127">
        <f t="shared" si="38"/>
        <v>0</v>
      </c>
      <c r="R240" s="127">
        <f t="shared" si="38"/>
        <v>0</v>
      </c>
      <c r="S240" s="127">
        <f t="shared" si="39"/>
        <v>0</v>
      </c>
      <c r="T240" s="127">
        <f t="shared" si="40"/>
        <v>0</v>
      </c>
      <c r="U240" s="127">
        <f t="shared" si="41"/>
        <v>0</v>
      </c>
      <c r="V240" s="127">
        <f t="shared" si="42"/>
        <v>0</v>
      </c>
      <c r="W240" s="127">
        <f t="shared" si="43"/>
        <v>19</v>
      </c>
    </row>
    <row r="241" spans="1:23" hidden="1" x14ac:dyDescent="0.15">
      <c r="A241">
        <v>217</v>
      </c>
      <c r="B241">
        <v>17</v>
      </c>
      <c r="C241">
        <v>2</v>
      </c>
      <c r="D241">
        <v>7</v>
      </c>
      <c r="E241">
        <v>4</v>
      </c>
      <c r="F241">
        <v>13</v>
      </c>
      <c r="H241" s="127">
        <f t="shared" si="34"/>
        <v>0</v>
      </c>
      <c r="I241" s="127">
        <f t="shared" si="34"/>
        <v>0</v>
      </c>
      <c r="J241" s="127">
        <f t="shared" si="34"/>
        <v>0</v>
      </c>
      <c r="K241" s="127">
        <f t="shared" si="34"/>
        <v>0</v>
      </c>
      <c r="L241" s="127">
        <f t="shared" si="35"/>
        <v>0</v>
      </c>
      <c r="M241" s="127">
        <f t="shared" si="36"/>
        <v>0</v>
      </c>
      <c r="N241" s="127">
        <f t="shared" si="36"/>
        <v>0</v>
      </c>
      <c r="O241" s="127">
        <f t="shared" si="36"/>
        <v>13</v>
      </c>
      <c r="P241" s="127">
        <f t="shared" si="37"/>
        <v>0</v>
      </c>
      <c r="Q241" s="127">
        <f t="shared" si="38"/>
        <v>0</v>
      </c>
      <c r="R241" s="127">
        <f t="shared" si="38"/>
        <v>0</v>
      </c>
      <c r="S241" s="127">
        <f t="shared" si="39"/>
        <v>0</v>
      </c>
      <c r="T241" s="127">
        <f t="shared" si="40"/>
        <v>0</v>
      </c>
      <c r="U241" s="127">
        <f t="shared" si="41"/>
        <v>0</v>
      </c>
      <c r="V241" s="127">
        <f t="shared" si="42"/>
        <v>0</v>
      </c>
      <c r="W241" s="127">
        <f t="shared" si="43"/>
        <v>14</v>
      </c>
    </row>
    <row r="242" spans="1:23" hidden="1" x14ac:dyDescent="0.15">
      <c r="A242">
        <v>218</v>
      </c>
      <c r="B242">
        <v>18</v>
      </c>
      <c r="C242">
        <v>1</v>
      </c>
      <c r="D242">
        <v>8</v>
      </c>
      <c r="E242">
        <v>3</v>
      </c>
      <c r="F242">
        <v>6</v>
      </c>
      <c r="H242" s="127">
        <f t="shared" si="34"/>
        <v>0</v>
      </c>
      <c r="I242" s="127">
        <f t="shared" si="34"/>
        <v>37</v>
      </c>
      <c r="J242" s="127">
        <f t="shared" si="34"/>
        <v>0</v>
      </c>
      <c r="K242" s="127">
        <f t="shared" si="34"/>
        <v>46</v>
      </c>
      <c r="L242" s="127">
        <f t="shared" si="35"/>
        <v>0</v>
      </c>
      <c r="M242" s="127">
        <f t="shared" si="36"/>
        <v>0</v>
      </c>
      <c r="N242" s="127">
        <f t="shared" si="36"/>
        <v>0</v>
      </c>
      <c r="O242" s="127">
        <f t="shared" si="36"/>
        <v>2</v>
      </c>
      <c r="P242" s="127">
        <f t="shared" si="37"/>
        <v>0</v>
      </c>
      <c r="Q242" s="127">
        <f t="shared" si="38"/>
        <v>6</v>
      </c>
      <c r="R242" s="127">
        <f t="shared" si="38"/>
        <v>42</v>
      </c>
      <c r="S242" s="127">
        <f t="shared" si="39"/>
        <v>0</v>
      </c>
      <c r="T242" s="127">
        <f t="shared" si="40"/>
        <v>0</v>
      </c>
      <c r="U242" s="127">
        <f t="shared" si="41"/>
        <v>0</v>
      </c>
      <c r="V242" s="127">
        <f t="shared" si="42"/>
        <v>0</v>
      </c>
      <c r="W242" s="127">
        <f t="shared" si="43"/>
        <v>134</v>
      </c>
    </row>
    <row r="243" spans="1:23" hidden="1" x14ac:dyDescent="0.15">
      <c r="A243">
        <v>219</v>
      </c>
      <c r="B243">
        <v>19</v>
      </c>
      <c r="C243">
        <v>20</v>
      </c>
      <c r="D243">
        <v>9</v>
      </c>
      <c r="E243">
        <v>2</v>
      </c>
      <c r="F243">
        <v>19</v>
      </c>
      <c r="H243" s="127">
        <f t="shared" si="34"/>
        <v>27</v>
      </c>
      <c r="I243" s="127">
        <f t="shared" si="34"/>
        <v>48</v>
      </c>
      <c r="J243" s="127">
        <f t="shared" si="34"/>
        <v>0</v>
      </c>
      <c r="K243" s="127">
        <f t="shared" si="34"/>
        <v>0</v>
      </c>
      <c r="L243" s="127">
        <f t="shared" si="35"/>
        <v>0</v>
      </c>
      <c r="M243" s="127">
        <f t="shared" si="36"/>
        <v>39</v>
      </c>
      <c r="N243" s="127">
        <f t="shared" si="36"/>
        <v>0</v>
      </c>
      <c r="O243" s="127">
        <f t="shared" si="36"/>
        <v>27</v>
      </c>
      <c r="P243" s="127">
        <f t="shared" si="37"/>
        <v>0</v>
      </c>
      <c r="Q243" s="127">
        <f t="shared" si="38"/>
        <v>0</v>
      </c>
      <c r="R243" s="127">
        <f t="shared" si="38"/>
        <v>48</v>
      </c>
      <c r="S243" s="127">
        <f t="shared" si="39"/>
        <v>0</v>
      </c>
      <c r="T243" s="127">
        <f t="shared" si="40"/>
        <v>0</v>
      </c>
      <c r="U243" s="127">
        <f t="shared" si="41"/>
        <v>0</v>
      </c>
      <c r="V243" s="127">
        <f t="shared" si="42"/>
        <v>0</v>
      </c>
      <c r="W243" s="127">
        <f t="shared" si="43"/>
        <v>190</v>
      </c>
    </row>
    <row r="244" spans="1:23" hidden="1" x14ac:dyDescent="0.15">
      <c r="A244">
        <v>220</v>
      </c>
      <c r="B244">
        <v>20</v>
      </c>
      <c r="C244">
        <v>19</v>
      </c>
      <c r="D244">
        <v>10</v>
      </c>
      <c r="E244">
        <v>1</v>
      </c>
      <c r="F244">
        <v>12</v>
      </c>
      <c r="H244" s="127">
        <f t="shared" si="34"/>
        <v>27</v>
      </c>
      <c r="I244" s="127">
        <f t="shared" si="34"/>
        <v>0</v>
      </c>
      <c r="J244" s="127">
        <f t="shared" si="34"/>
        <v>0</v>
      </c>
      <c r="K244" s="127">
        <f t="shared" si="34"/>
        <v>50</v>
      </c>
      <c r="L244" s="127">
        <f t="shared" si="35"/>
        <v>0</v>
      </c>
      <c r="M244" s="127">
        <f t="shared" si="36"/>
        <v>22</v>
      </c>
      <c r="N244" s="127">
        <f t="shared" si="36"/>
        <v>0</v>
      </c>
      <c r="O244" s="127">
        <f t="shared" si="36"/>
        <v>0</v>
      </c>
      <c r="P244" s="127">
        <f t="shared" si="37"/>
        <v>0</v>
      </c>
      <c r="Q244" s="127">
        <f t="shared" si="38"/>
        <v>0</v>
      </c>
      <c r="R244" s="127">
        <f t="shared" si="38"/>
        <v>0</v>
      </c>
      <c r="S244" s="127">
        <f t="shared" si="39"/>
        <v>0</v>
      </c>
      <c r="T244" s="127">
        <f t="shared" si="40"/>
        <v>0</v>
      </c>
      <c r="U244" s="127">
        <f t="shared" si="41"/>
        <v>0</v>
      </c>
      <c r="V244" s="127">
        <f t="shared" si="42"/>
        <v>0</v>
      </c>
      <c r="W244" s="127">
        <f t="shared" si="43"/>
        <v>100</v>
      </c>
    </row>
    <row r="245" spans="1:23" hidden="1" x14ac:dyDescent="0.15">
      <c r="A245">
        <v>221</v>
      </c>
      <c r="B245">
        <v>1</v>
      </c>
      <c r="C245">
        <v>18</v>
      </c>
      <c r="D245">
        <v>11</v>
      </c>
      <c r="E245">
        <v>20</v>
      </c>
      <c r="F245">
        <v>5</v>
      </c>
      <c r="H245" s="127">
        <f t="shared" si="34"/>
        <v>0</v>
      </c>
      <c r="I245" s="127">
        <f t="shared" si="34"/>
        <v>0</v>
      </c>
      <c r="J245" s="127">
        <f t="shared" si="34"/>
        <v>0</v>
      </c>
      <c r="K245" s="127">
        <f t="shared" si="34"/>
        <v>1</v>
      </c>
      <c r="L245" s="127">
        <f t="shared" si="35"/>
        <v>0</v>
      </c>
      <c r="M245" s="127">
        <f t="shared" si="36"/>
        <v>0</v>
      </c>
      <c r="N245" s="127">
        <f t="shared" si="36"/>
        <v>0</v>
      </c>
      <c r="O245" s="127">
        <f t="shared" si="36"/>
        <v>45</v>
      </c>
      <c r="P245" s="127">
        <f t="shared" si="37"/>
        <v>0</v>
      </c>
      <c r="Q245" s="127">
        <f t="shared" si="38"/>
        <v>49</v>
      </c>
      <c r="R245" s="127">
        <f t="shared" si="38"/>
        <v>0</v>
      </c>
      <c r="S245" s="127">
        <f t="shared" si="39"/>
        <v>0</v>
      </c>
      <c r="T245" s="127">
        <f t="shared" si="40"/>
        <v>0</v>
      </c>
      <c r="U245" s="127">
        <f t="shared" si="41"/>
        <v>0</v>
      </c>
      <c r="V245" s="127">
        <f t="shared" si="42"/>
        <v>0</v>
      </c>
      <c r="W245" s="127">
        <f t="shared" si="43"/>
        <v>96</v>
      </c>
    </row>
    <row r="246" spans="1:23" hidden="1" x14ac:dyDescent="0.15">
      <c r="A246">
        <v>222</v>
      </c>
      <c r="B246">
        <v>2</v>
      </c>
      <c r="C246">
        <v>17</v>
      </c>
      <c r="D246">
        <v>12</v>
      </c>
      <c r="E246">
        <v>19</v>
      </c>
      <c r="F246">
        <v>2</v>
      </c>
      <c r="H246" s="127">
        <f t="shared" si="34"/>
        <v>0</v>
      </c>
      <c r="I246" s="127">
        <f t="shared" si="34"/>
        <v>12</v>
      </c>
      <c r="J246" s="127">
        <f t="shared" si="34"/>
        <v>0</v>
      </c>
      <c r="K246" s="127">
        <f t="shared" si="34"/>
        <v>0</v>
      </c>
      <c r="L246" s="127">
        <f t="shared" si="35"/>
        <v>0</v>
      </c>
      <c r="M246" s="127">
        <f t="shared" si="36"/>
        <v>34</v>
      </c>
      <c r="N246" s="127">
        <f t="shared" si="36"/>
        <v>0</v>
      </c>
      <c r="O246" s="127">
        <f t="shared" si="36"/>
        <v>0</v>
      </c>
      <c r="P246" s="127">
        <f t="shared" si="37"/>
        <v>0</v>
      </c>
      <c r="Q246" s="127">
        <f t="shared" si="38"/>
        <v>0</v>
      </c>
      <c r="R246" s="127">
        <f t="shared" si="38"/>
        <v>12</v>
      </c>
      <c r="S246" s="127">
        <f t="shared" si="39"/>
        <v>0</v>
      </c>
      <c r="T246" s="127">
        <f t="shared" si="40"/>
        <v>0</v>
      </c>
      <c r="U246" s="127">
        <f t="shared" si="41"/>
        <v>0</v>
      </c>
      <c r="V246" s="127">
        <f t="shared" si="42"/>
        <v>0</v>
      </c>
      <c r="W246" s="127">
        <f t="shared" si="43"/>
        <v>59</v>
      </c>
    </row>
    <row r="247" spans="1:23" hidden="1" x14ac:dyDescent="0.15">
      <c r="A247">
        <v>223</v>
      </c>
      <c r="B247">
        <v>3</v>
      </c>
      <c r="C247">
        <v>16</v>
      </c>
      <c r="D247">
        <v>13</v>
      </c>
      <c r="E247">
        <v>18</v>
      </c>
      <c r="F247">
        <v>15</v>
      </c>
      <c r="H247" s="127">
        <f t="shared" si="34"/>
        <v>0</v>
      </c>
      <c r="I247" s="127">
        <f t="shared" si="34"/>
        <v>0</v>
      </c>
      <c r="J247" s="127">
        <f t="shared" si="34"/>
        <v>0</v>
      </c>
      <c r="K247" s="127">
        <f t="shared" si="34"/>
        <v>0</v>
      </c>
      <c r="L247" s="127">
        <f t="shared" si="35"/>
        <v>0</v>
      </c>
      <c r="M247" s="127">
        <f t="shared" si="36"/>
        <v>0</v>
      </c>
      <c r="N247" s="127">
        <f t="shared" si="36"/>
        <v>0</v>
      </c>
      <c r="O247" s="127">
        <f t="shared" si="36"/>
        <v>20</v>
      </c>
      <c r="P247" s="127">
        <f t="shared" si="37"/>
        <v>18</v>
      </c>
      <c r="Q247" s="127">
        <f t="shared" si="38"/>
        <v>0</v>
      </c>
      <c r="R247" s="127">
        <f t="shared" si="38"/>
        <v>0</v>
      </c>
      <c r="S247" s="127">
        <f t="shared" si="39"/>
        <v>0</v>
      </c>
      <c r="T247" s="127">
        <f t="shared" si="40"/>
        <v>38</v>
      </c>
      <c r="U247" s="127">
        <f t="shared" si="41"/>
        <v>0</v>
      </c>
      <c r="V247" s="127">
        <f t="shared" si="42"/>
        <v>17</v>
      </c>
      <c r="W247" s="127">
        <f t="shared" si="43"/>
        <v>94</v>
      </c>
    </row>
    <row r="248" spans="1:23" hidden="1" x14ac:dyDescent="0.15">
      <c r="A248">
        <v>224</v>
      </c>
      <c r="B248">
        <v>4</v>
      </c>
      <c r="C248">
        <v>15</v>
      </c>
      <c r="D248">
        <v>14</v>
      </c>
      <c r="E248">
        <v>17</v>
      </c>
      <c r="F248">
        <v>8</v>
      </c>
      <c r="H248" s="127">
        <f t="shared" si="34"/>
        <v>17</v>
      </c>
      <c r="I248" s="127">
        <f t="shared" si="34"/>
        <v>16</v>
      </c>
      <c r="J248" s="127">
        <f t="shared" si="34"/>
        <v>0</v>
      </c>
      <c r="K248" s="127">
        <f t="shared" si="34"/>
        <v>0</v>
      </c>
      <c r="L248" s="127">
        <f t="shared" si="35"/>
        <v>0</v>
      </c>
      <c r="M248" s="127">
        <f t="shared" si="36"/>
        <v>0</v>
      </c>
      <c r="N248" s="127">
        <f t="shared" si="36"/>
        <v>52</v>
      </c>
      <c r="O248" s="127">
        <f t="shared" si="36"/>
        <v>0</v>
      </c>
      <c r="P248" s="127">
        <f t="shared" si="37"/>
        <v>17</v>
      </c>
      <c r="Q248" s="127">
        <f t="shared" si="38"/>
        <v>51</v>
      </c>
      <c r="R248" s="127">
        <f t="shared" si="38"/>
        <v>0</v>
      </c>
      <c r="S248" s="127">
        <f t="shared" si="39"/>
        <v>16</v>
      </c>
      <c r="T248" s="127">
        <f t="shared" si="40"/>
        <v>0</v>
      </c>
      <c r="U248" s="127">
        <f t="shared" si="41"/>
        <v>0</v>
      </c>
      <c r="V248" s="127">
        <f t="shared" si="42"/>
        <v>0</v>
      </c>
      <c r="W248" s="127">
        <f t="shared" si="43"/>
        <v>170</v>
      </c>
    </row>
    <row r="249" spans="1:23" hidden="1" x14ac:dyDescent="0.15">
      <c r="A249">
        <v>225</v>
      </c>
      <c r="B249">
        <v>5</v>
      </c>
      <c r="C249">
        <v>14</v>
      </c>
      <c r="D249">
        <v>15</v>
      </c>
      <c r="E249">
        <v>16</v>
      </c>
      <c r="F249">
        <v>1</v>
      </c>
      <c r="H249" s="127">
        <f t="shared" si="34"/>
        <v>0</v>
      </c>
      <c r="I249" s="127">
        <f t="shared" si="34"/>
        <v>41</v>
      </c>
      <c r="J249" s="127">
        <f t="shared" si="34"/>
        <v>0</v>
      </c>
      <c r="K249" s="127">
        <f t="shared" si="34"/>
        <v>1</v>
      </c>
      <c r="L249" s="127">
        <f t="shared" si="35"/>
        <v>0</v>
      </c>
      <c r="M249" s="127">
        <f t="shared" si="36"/>
        <v>0</v>
      </c>
      <c r="N249" s="127">
        <f t="shared" si="36"/>
        <v>19</v>
      </c>
      <c r="O249" s="127">
        <f t="shared" si="36"/>
        <v>0</v>
      </c>
      <c r="P249" s="127">
        <f t="shared" si="37"/>
        <v>16</v>
      </c>
      <c r="Q249" s="127">
        <f t="shared" si="38"/>
        <v>20</v>
      </c>
      <c r="R249" s="127">
        <f t="shared" si="38"/>
        <v>0</v>
      </c>
      <c r="S249" s="127">
        <f t="shared" si="39"/>
        <v>17</v>
      </c>
      <c r="T249" s="127">
        <f t="shared" si="40"/>
        <v>0</v>
      </c>
      <c r="U249" s="127">
        <f t="shared" si="41"/>
        <v>18</v>
      </c>
      <c r="V249" s="127">
        <f t="shared" si="42"/>
        <v>0</v>
      </c>
      <c r="W249" s="127">
        <f t="shared" si="43"/>
        <v>133</v>
      </c>
    </row>
    <row r="250" spans="1:23" hidden="1" x14ac:dyDescent="0.15">
      <c r="A250">
        <v>226</v>
      </c>
      <c r="B250">
        <v>6</v>
      </c>
      <c r="C250">
        <v>13</v>
      </c>
      <c r="D250">
        <v>16</v>
      </c>
      <c r="E250">
        <v>15</v>
      </c>
      <c r="F250">
        <v>14</v>
      </c>
      <c r="H250" s="127">
        <f t="shared" si="34"/>
        <v>0</v>
      </c>
      <c r="I250" s="127">
        <f t="shared" si="34"/>
        <v>0</v>
      </c>
      <c r="J250" s="127">
        <f t="shared" si="34"/>
        <v>0</v>
      </c>
      <c r="K250" s="127">
        <f t="shared" si="34"/>
        <v>0</v>
      </c>
      <c r="L250" s="127">
        <f t="shared" si="35"/>
        <v>0</v>
      </c>
      <c r="M250" s="127">
        <f t="shared" si="36"/>
        <v>0</v>
      </c>
      <c r="N250" s="127">
        <f t="shared" si="36"/>
        <v>0</v>
      </c>
      <c r="O250" s="127">
        <f t="shared" si="36"/>
        <v>0</v>
      </c>
      <c r="P250" s="127">
        <f t="shared" si="37"/>
        <v>0</v>
      </c>
      <c r="Q250" s="127">
        <f t="shared" si="38"/>
        <v>20</v>
      </c>
      <c r="R250" s="127">
        <f t="shared" si="38"/>
        <v>19</v>
      </c>
      <c r="S250" s="127">
        <f t="shared" si="39"/>
        <v>18</v>
      </c>
      <c r="T250" s="127">
        <f t="shared" si="40"/>
        <v>0</v>
      </c>
      <c r="U250" s="127">
        <f t="shared" si="41"/>
        <v>17</v>
      </c>
      <c r="V250" s="127">
        <f t="shared" si="42"/>
        <v>16</v>
      </c>
      <c r="W250" s="127">
        <f t="shared" si="43"/>
        <v>91</v>
      </c>
    </row>
    <row r="251" spans="1:23" hidden="1" x14ac:dyDescent="0.15">
      <c r="A251">
        <v>227</v>
      </c>
      <c r="B251">
        <v>7</v>
      </c>
      <c r="C251">
        <v>12</v>
      </c>
      <c r="D251">
        <v>17</v>
      </c>
      <c r="E251">
        <v>14</v>
      </c>
      <c r="F251">
        <v>7</v>
      </c>
      <c r="H251" s="127">
        <f t="shared" si="34"/>
        <v>0</v>
      </c>
      <c r="I251" s="127">
        <f t="shared" si="34"/>
        <v>0</v>
      </c>
      <c r="J251" s="127">
        <f t="shared" si="34"/>
        <v>0</v>
      </c>
      <c r="K251" s="127">
        <f t="shared" si="34"/>
        <v>0</v>
      </c>
      <c r="L251" s="127">
        <f t="shared" si="35"/>
        <v>0</v>
      </c>
      <c r="M251" s="127">
        <f t="shared" si="36"/>
        <v>34</v>
      </c>
      <c r="N251" s="127">
        <f t="shared" si="36"/>
        <v>44</v>
      </c>
      <c r="O251" s="127">
        <f t="shared" si="36"/>
        <v>0</v>
      </c>
      <c r="P251" s="127">
        <f t="shared" si="37"/>
        <v>0</v>
      </c>
      <c r="Q251" s="127">
        <f t="shared" si="38"/>
        <v>51</v>
      </c>
      <c r="R251" s="127">
        <f t="shared" si="38"/>
        <v>0</v>
      </c>
      <c r="S251" s="127">
        <f t="shared" si="39"/>
        <v>0</v>
      </c>
      <c r="T251" s="127">
        <f t="shared" si="40"/>
        <v>0</v>
      </c>
      <c r="U251" s="127">
        <f t="shared" si="41"/>
        <v>16</v>
      </c>
      <c r="V251" s="127">
        <f t="shared" si="42"/>
        <v>0</v>
      </c>
      <c r="W251" s="127">
        <f t="shared" si="43"/>
        <v>146</v>
      </c>
    </row>
    <row r="252" spans="1:23" hidden="1" x14ac:dyDescent="0.15">
      <c r="A252">
        <v>228</v>
      </c>
      <c r="B252">
        <v>8</v>
      </c>
      <c r="C252">
        <v>11</v>
      </c>
      <c r="D252">
        <v>18</v>
      </c>
      <c r="E252">
        <v>13</v>
      </c>
      <c r="F252">
        <v>20</v>
      </c>
      <c r="H252" s="127">
        <f t="shared" si="34"/>
        <v>0</v>
      </c>
      <c r="I252" s="127">
        <f t="shared" si="34"/>
        <v>37</v>
      </c>
      <c r="J252" s="127">
        <f t="shared" si="34"/>
        <v>0</v>
      </c>
      <c r="K252" s="127">
        <f t="shared" si="34"/>
        <v>0</v>
      </c>
      <c r="L252" s="127">
        <f t="shared" si="35"/>
        <v>0</v>
      </c>
      <c r="M252" s="127">
        <f t="shared" si="36"/>
        <v>0</v>
      </c>
      <c r="N252" s="127">
        <f t="shared" si="36"/>
        <v>14</v>
      </c>
      <c r="O252" s="127">
        <f t="shared" si="36"/>
        <v>49</v>
      </c>
      <c r="P252" s="127">
        <f t="shared" si="37"/>
        <v>0</v>
      </c>
      <c r="Q252" s="127">
        <f t="shared" si="38"/>
        <v>0</v>
      </c>
      <c r="R252" s="127">
        <f t="shared" si="38"/>
        <v>0</v>
      </c>
      <c r="S252" s="127">
        <f t="shared" si="39"/>
        <v>0</v>
      </c>
      <c r="T252" s="127">
        <f t="shared" si="40"/>
        <v>23</v>
      </c>
      <c r="U252" s="127">
        <f t="shared" si="41"/>
        <v>0</v>
      </c>
      <c r="V252" s="127">
        <f t="shared" si="42"/>
        <v>0</v>
      </c>
      <c r="W252" s="127">
        <f t="shared" si="43"/>
        <v>124</v>
      </c>
    </row>
    <row r="253" spans="1:23" hidden="1" x14ac:dyDescent="0.15">
      <c r="A253">
        <v>229</v>
      </c>
      <c r="B253">
        <v>9</v>
      </c>
      <c r="C253">
        <v>10</v>
      </c>
      <c r="D253">
        <v>19</v>
      </c>
      <c r="E253">
        <v>12</v>
      </c>
      <c r="F253">
        <v>13</v>
      </c>
      <c r="H253" s="127">
        <f t="shared" si="34"/>
        <v>10</v>
      </c>
      <c r="I253" s="127">
        <f t="shared" si="34"/>
        <v>48</v>
      </c>
      <c r="J253" s="127">
        <f t="shared" si="34"/>
        <v>0</v>
      </c>
      <c r="K253" s="127">
        <f t="shared" si="34"/>
        <v>0</v>
      </c>
      <c r="L253" s="127">
        <f t="shared" si="35"/>
        <v>0</v>
      </c>
      <c r="M253" s="127">
        <f t="shared" si="36"/>
        <v>22</v>
      </c>
      <c r="N253" s="127">
        <f t="shared" si="36"/>
        <v>0</v>
      </c>
      <c r="O253" s="127">
        <f t="shared" si="36"/>
        <v>0</v>
      </c>
      <c r="P253" s="127">
        <f t="shared" si="37"/>
        <v>0</v>
      </c>
      <c r="Q253" s="127">
        <f t="shared" si="38"/>
        <v>0</v>
      </c>
      <c r="R253" s="127">
        <f t="shared" si="38"/>
        <v>0</v>
      </c>
      <c r="S253" s="127">
        <f t="shared" si="39"/>
        <v>0</v>
      </c>
      <c r="T253" s="127">
        <f t="shared" si="40"/>
        <v>15</v>
      </c>
      <c r="U253" s="127">
        <f t="shared" si="41"/>
        <v>0</v>
      </c>
      <c r="V253" s="127">
        <f t="shared" si="42"/>
        <v>0</v>
      </c>
      <c r="W253" s="127">
        <f t="shared" si="43"/>
        <v>96</v>
      </c>
    </row>
    <row r="254" spans="1:23" hidden="1" x14ac:dyDescent="0.15">
      <c r="A254">
        <v>230</v>
      </c>
      <c r="B254">
        <v>10</v>
      </c>
      <c r="C254">
        <v>9</v>
      </c>
      <c r="D254">
        <v>20</v>
      </c>
      <c r="E254">
        <v>11</v>
      </c>
      <c r="F254">
        <v>6</v>
      </c>
      <c r="H254" s="127">
        <f t="shared" si="34"/>
        <v>10</v>
      </c>
      <c r="I254" s="127">
        <f t="shared" si="34"/>
        <v>0</v>
      </c>
      <c r="J254" s="127">
        <f t="shared" si="34"/>
        <v>0</v>
      </c>
      <c r="K254" s="127">
        <f t="shared" si="34"/>
        <v>0</v>
      </c>
      <c r="L254" s="127">
        <f t="shared" si="35"/>
        <v>0</v>
      </c>
      <c r="M254" s="127">
        <f t="shared" si="36"/>
        <v>39</v>
      </c>
      <c r="N254" s="127">
        <f t="shared" si="36"/>
        <v>43</v>
      </c>
      <c r="O254" s="127">
        <f t="shared" si="36"/>
        <v>0</v>
      </c>
      <c r="P254" s="127">
        <f t="shared" si="37"/>
        <v>0</v>
      </c>
      <c r="Q254" s="127">
        <f t="shared" si="38"/>
        <v>49</v>
      </c>
      <c r="R254" s="127">
        <f t="shared" si="38"/>
        <v>0</v>
      </c>
      <c r="S254" s="127">
        <f t="shared" si="39"/>
        <v>0</v>
      </c>
      <c r="T254" s="127">
        <f t="shared" si="40"/>
        <v>0</v>
      </c>
      <c r="U254" s="127">
        <f t="shared" si="41"/>
        <v>0</v>
      </c>
      <c r="V254" s="127">
        <f t="shared" si="42"/>
        <v>0</v>
      </c>
      <c r="W254" s="127">
        <f t="shared" si="43"/>
        <v>142</v>
      </c>
    </row>
    <row r="255" spans="1:23" hidden="1" x14ac:dyDescent="0.15">
      <c r="A255">
        <v>231</v>
      </c>
      <c r="B255">
        <v>11</v>
      </c>
      <c r="C255">
        <v>8</v>
      </c>
      <c r="D255">
        <v>1</v>
      </c>
      <c r="E255">
        <v>10</v>
      </c>
      <c r="F255">
        <v>19</v>
      </c>
      <c r="H255" s="127">
        <f t="shared" si="34"/>
        <v>0</v>
      </c>
      <c r="I255" s="127">
        <f t="shared" si="34"/>
        <v>0</v>
      </c>
      <c r="J255" s="127">
        <f t="shared" si="34"/>
        <v>0</v>
      </c>
      <c r="K255" s="127">
        <f t="shared" si="34"/>
        <v>36</v>
      </c>
      <c r="L255" s="127">
        <f t="shared" si="35"/>
        <v>0</v>
      </c>
      <c r="M255" s="127">
        <f t="shared" si="36"/>
        <v>0</v>
      </c>
      <c r="N255" s="127">
        <f t="shared" si="36"/>
        <v>9</v>
      </c>
      <c r="O255" s="127">
        <f t="shared" si="36"/>
        <v>47</v>
      </c>
      <c r="P255" s="127">
        <f t="shared" si="37"/>
        <v>0</v>
      </c>
      <c r="Q255" s="127">
        <f t="shared" si="38"/>
        <v>0</v>
      </c>
      <c r="R255" s="127">
        <f t="shared" si="38"/>
        <v>0</v>
      </c>
      <c r="S255" s="127">
        <f t="shared" si="39"/>
        <v>0</v>
      </c>
      <c r="T255" s="127">
        <f t="shared" si="40"/>
        <v>22</v>
      </c>
      <c r="U255" s="127">
        <f t="shared" si="41"/>
        <v>0</v>
      </c>
      <c r="V255" s="127">
        <f t="shared" si="42"/>
        <v>0</v>
      </c>
      <c r="W255" s="127">
        <f t="shared" si="43"/>
        <v>115</v>
      </c>
    </row>
    <row r="256" spans="1:23" hidden="1" x14ac:dyDescent="0.15">
      <c r="A256">
        <v>232</v>
      </c>
      <c r="B256">
        <v>12</v>
      </c>
      <c r="C256">
        <v>7</v>
      </c>
      <c r="D256">
        <v>2</v>
      </c>
      <c r="E256">
        <v>9</v>
      </c>
      <c r="F256">
        <v>12</v>
      </c>
      <c r="H256" s="127">
        <f t="shared" si="34"/>
        <v>0</v>
      </c>
      <c r="I256" s="127">
        <f t="shared" si="34"/>
        <v>12</v>
      </c>
      <c r="J256" s="127">
        <f t="shared" si="34"/>
        <v>0</v>
      </c>
      <c r="K256" s="127">
        <f t="shared" si="34"/>
        <v>0</v>
      </c>
      <c r="L256" s="127">
        <f t="shared" si="35"/>
        <v>0</v>
      </c>
      <c r="M256" s="127">
        <f t="shared" si="36"/>
        <v>0</v>
      </c>
      <c r="N256" s="127">
        <f t="shared" si="36"/>
        <v>0</v>
      </c>
      <c r="O256" s="127">
        <f t="shared" si="36"/>
        <v>0</v>
      </c>
      <c r="P256" s="127">
        <f t="shared" si="37"/>
        <v>0</v>
      </c>
      <c r="Q256" s="127">
        <f t="shared" si="38"/>
        <v>0</v>
      </c>
      <c r="R256" s="127">
        <f t="shared" si="38"/>
        <v>12</v>
      </c>
      <c r="S256" s="127">
        <f t="shared" si="39"/>
        <v>0</v>
      </c>
      <c r="T256" s="127">
        <f t="shared" si="40"/>
        <v>0</v>
      </c>
      <c r="U256" s="127">
        <f t="shared" si="41"/>
        <v>0</v>
      </c>
      <c r="V256" s="127">
        <f t="shared" si="42"/>
        <v>0</v>
      </c>
      <c r="W256" s="127">
        <f t="shared" si="43"/>
        <v>25</v>
      </c>
    </row>
    <row r="257" spans="1:23" hidden="1" x14ac:dyDescent="0.15">
      <c r="A257">
        <v>233</v>
      </c>
      <c r="B257">
        <v>13</v>
      </c>
      <c r="C257">
        <v>6</v>
      </c>
      <c r="D257">
        <v>3</v>
      </c>
      <c r="E257">
        <v>8</v>
      </c>
      <c r="F257">
        <v>5</v>
      </c>
      <c r="H257" s="127">
        <f t="shared" si="34"/>
        <v>0</v>
      </c>
      <c r="I257" s="127">
        <f t="shared" si="34"/>
        <v>0</v>
      </c>
      <c r="J257" s="127">
        <f t="shared" si="34"/>
        <v>0</v>
      </c>
      <c r="K257" s="127">
        <f t="shared" si="34"/>
        <v>0</v>
      </c>
      <c r="L257" s="127">
        <f t="shared" si="35"/>
        <v>0</v>
      </c>
      <c r="M257" s="127">
        <f t="shared" si="36"/>
        <v>0</v>
      </c>
      <c r="N257" s="127">
        <f t="shared" si="36"/>
        <v>42</v>
      </c>
      <c r="O257" s="127">
        <f t="shared" si="36"/>
        <v>0</v>
      </c>
      <c r="P257" s="127">
        <f t="shared" si="37"/>
        <v>0</v>
      </c>
      <c r="Q257" s="127">
        <f t="shared" si="38"/>
        <v>6</v>
      </c>
      <c r="R257" s="127">
        <f t="shared" si="38"/>
        <v>0</v>
      </c>
      <c r="S257" s="127">
        <f t="shared" si="39"/>
        <v>0</v>
      </c>
      <c r="T257" s="127">
        <f t="shared" si="40"/>
        <v>0</v>
      </c>
      <c r="U257" s="127">
        <f t="shared" si="41"/>
        <v>0</v>
      </c>
      <c r="V257" s="127">
        <f t="shared" si="42"/>
        <v>0</v>
      </c>
      <c r="W257" s="127">
        <f t="shared" si="43"/>
        <v>49</v>
      </c>
    </row>
    <row r="258" spans="1:23" hidden="1" x14ac:dyDescent="0.15">
      <c r="A258">
        <v>234</v>
      </c>
      <c r="B258">
        <v>14</v>
      </c>
      <c r="C258">
        <v>5</v>
      </c>
      <c r="D258">
        <v>4</v>
      </c>
      <c r="E258">
        <v>7</v>
      </c>
      <c r="F258">
        <v>18</v>
      </c>
      <c r="H258" s="127">
        <f t="shared" si="34"/>
        <v>0</v>
      </c>
      <c r="I258" s="127">
        <f t="shared" si="34"/>
        <v>16</v>
      </c>
      <c r="J258" s="127">
        <f t="shared" si="34"/>
        <v>0</v>
      </c>
      <c r="K258" s="127">
        <f t="shared" si="34"/>
        <v>0</v>
      </c>
      <c r="L258" s="127">
        <f t="shared" si="35"/>
        <v>16</v>
      </c>
      <c r="M258" s="127">
        <f t="shared" si="36"/>
        <v>0</v>
      </c>
      <c r="N258" s="127">
        <f t="shared" si="36"/>
        <v>4</v>
      </c>
      <c r="O258" s="127">
        <f t="shared" si="36"/>
        <v>45</v>
      </c>
      <c r="P258" s="127">
        <f t="shared" si="37"/>
        <v>0</v>
      </c>
      <c r="Q258" s="127">
        <f t="shared" si="38"/>
        <v>0</v>
      </c>
      <c r="R258" s="127">
        <f t="shared" si="38"/>
        <v>0</v>
      </c>
      <c r="S258" s="127">
        <f t="shared" si="39"/>
        <v>0</v>
      </c>
      <c r="T258" s="127">
        <f t="shared" si="40"/>
        <v>21</v>
      </c>
      <c r="U258" s="127">
        <f t="shared" si="41"/>
        <v>0</v>
      </c>
      <c r="V258" s="127">
        <f t="shared" si="42"/>
        <v>0</v>
      </c>
      <c r="W258" s="127">
        <f t="shared" si="43"/>
        <v>103</v>
      </c>
    </row>
    <row r="259" spans="1:23" hidden="1" x14ac:dyDescent="0.15">
      <c r="A259">
        <v>235</v>
      </c>
      <c r="B259">
        <v>15</v>
      </c>
      <c r="C259">
        <v>4</v>
      </c>
      <c r="D259">
        <v>5</v>
      </c>
      <c r="E259">
        <v>6</v>
      </c>
      <c r="F259">
        <v>15</v>
      </c>
      <c r="H259" s="127">
        <f t="shared" si="34"/>
        <v>17</v>
      </c>
      <c r="I259" s="127">
        <f t="shared" si="34"/>
        <v>41</v>
      </c>
      <c r="J259" s="127">
        <f t="shared" si="34"/>
        <v>0</v>
      </c>
      <c r="K259" s="127">
        <f t="shared" si="34"/>
        <v>0</v>
      </c>
      <c r="L259" s="127">
        <f t="shared" si="35"/>
        <v>17</v>
      </c>
      <c r="M259" s="127">
        <f t="shared" si="36"/>
        <v>0</v>
      </c>
      <c r="N259" s="127">
        <f t="shared" si="36"/>
        <v>0</v>
      </c>
      <c r="O259" s="127">
        <f t="shared" si="36"/>
        <v>17</v>
      </c>
      <c r="P259" s="127">
        <f t="shared" si="37"/>
        <v>0</v>
      </c>
      <c r="Q259" s="127">
        <f t="shared" si="38"/>
        <v>0</v>
      </c>
      <c r="R259" s="127">
        <f t="shared" si="38"/>
        <v>41</v>
      </c>
      <c r="S259" s="127">
        <f t="shared" si="39"/>
        <v>0</v>
      </c>
      <c r="T259" s="127">
        <f t="shared" si="40"/>
        <v>0</v>
      </c>
      <c r="U259" s="127">
        <f t="shared" si="41"/>
        <v>0</v>
      </c>
      <c r="V259" s="127">
        <f t="shared" si="42"/>
        <v>17</v>
      </c>
      <c r="W259" s="127">
        <f t="shared" si="43"/>
        <v>151</v>
      </c>
    </row>
    <row r="260" spans="1:23" hidden="1" x14ac:dyDescent="0.15">
      <c r="A260">
        <v>236</v>
      </c>
      <c r="B260">
        <v>16</v>
      </c>
      <c r="C260">
        <v>3</v>
      </c>
      <c r="D260">
        <v>6</v>
      </c>
      <c r="E260">
        <v>5</v>
      </c>
      <c r="F260">
        <v>8</v>
      </c>
      <c r="H260" s="127">
        <f t="shared" si="34"/>
        <v>0</v>
      </c>
      <c r="I260" s="127">
        <f t="shared" si="34"/>
        <v>0</v>
      </c>
      <c r="J260" s="127">
        <f t="shared" si="34"/>
        <v>0</v>
      </c>
      <c r="K260" s="127">
        <f t="shared" si="34"/>
        <v>0</v>
      </c>
      <c r="L260" s="127">
        <f t="shared" si="35"/>
        <v>18</v>
      </c>
      <c r="M260" s="127">
        <f t="shared" si="36"/>
        <v>0</v>
      </c>
      <c r="N260" s="127">
        <f t="shared" si="36"/>
        <v>0</v>
      </c>
      <c r="O260" s="127">
        <f t="shared" si="36"/>
        <v>6</v>
      </c>
      <c r="P260" s="127">
        <f t="shared" si="37"/>
        <v>0</v>
      </c>
      <c r="Q260" s="127">
        <f t="shared" si="38"/>
        <v>0</v>
      </c>
      <c r="R260" s="127">
        <f t="shared" si="38"/>
        <v>42</v>
      </c>
      <c r="S260" s="127">
        <f t="shared" si="39"/>
        <v>0</v>
      </c>
      <c r="T260" s="127">
        <f t="shared" si="40"/>
        <v>0</v>
      </c>
      <c r="U260" s="127">
        <f t="shared" si="41"/>
        <v>0</v>
      </c>
      <c r="V260" s="127">
        <f t="shared" si="42"/>
        <v>0</v>
      </c>
      <c r="W260" s="127">
        <f t="shared" si="43"/>
        <v>67</v>
      </c>
    </row>
    <row r="261" spans="1:23" hidden="1" x14ac:dyDescent="0.15">
      <c r="A261">
        <v>237</v>
      </c>
      <c r="B261">
        <v>17</v>
      </c>
      <c r="C261">
        <v>2</v>
      </c>
      <c r="D261">
        <v>7</v>
      </c>
      <c r="E261">
        <v>4</v>
      </c>
      <c r="F261">
        <v>1</v>
      </c>
      <c r="H261" s="127">
        <f t="shared" si="34"/>
        <v>0</v>
      </c>
      <c r="I261" s="127">
        <f t="shared" si="34"/>
        <v>0</v>
      </c>
      <c r="J261" s="127">
        <f t="shared" si="34"/>
        <v>0</v>
      </c>
      <c r="K261" s="127">
        <f t="shared" si="34"/>
        <v>0</v>
      </c>
      <c r="L261" s="127">
        <f t="shared" si="35"/>
        <v>0</v>
      </c>
      <c r="M261" s="127">
        <f t="shared" si="36"/>
        <v>0</v>
      </c>
      <c r="N261" s="127">
        <f t="shared" si="36"/>
        <v>0</v>
      </c>
      <c r="O261" s="127">
        <f t="shared" si="36"/>
        <v>0</v>
      </c>
      <c r="P261" s="127">
        <f t="shared" si="37"/>
        <v>0</v>
      </c>
      <c r="Q261" s="127">
        <f t="shared" si="38"/>
        <v>0</v>
      </c>
      <c r="R261" s="127">
        <f t="shared" si="38"/>
        <v>3</v>
      </c>
      <c r="S261" s="127">
        <f t="shared" si="39"/>
        <v>0</v>
      </c>
      <c r="T261" s="127">
        <f t="shared" si="40"/>
        <v>0</v>
      </c>
      <c r="U261" s="127">
        <f t="shared" si="41"/>
        <v>0</v>
      </c>
      <c r="V261" s="127">
        <f t="shared" si="42"/>
        <v>0</v>
      </c>
      <c r="W261" s="127">
        <f t="shared" si="43"/>
        <v>4</v>
      </c>
    </row>
    <row r="262" spans="1:23" hidden="1" x14ac:dyDescent="0.15">
      <c r="A262">
        <v>238</v>
      </c>
      <c r="B262">
        <v>18</v>
      </c>
      <c r="C262">
        <v>1</v>
      </c>
      <c r="D262">
        <v>8</v>
      </c>
      <c r="E262">
        <v>3</v>
      </c>
      <c r="F262">
        <v>14</v>
      </c>
      <c r="H262" s="127">
        <f t="shared" si="34"/>
        <v>0</v>
      </c>
      <c r="I262" s="127">
        <f t="shared" si="34"/>
        <v>37</v>
      </c>
      <c r="J262" s="127">
        <f t="shared" si="34"/>
        <v>0</v>
      </c>
      <c r="K262" s="127">
        <f t="shared" si="34"/>
        <v>0</v>
      </c>
      <c r="L262" s="127">
        <f t="shared" si="35"/>
        <v>0</v>
      </c>
      <c r="M262" s="127">
        <f t="shared" si="36"/>
        <v>0</v>
      </c>
      <c r="N262" s="127">
        <f t="shared" si="36"/>
        <v>0</v>
      </c>
      <c r="O262" s="127">
        <f t="shared" si="36"/>
        <v>0</v>
      </c>
      <c r="P262" s="127">
        <f t="shared" si="37"/>
        <v>0</v>
      </c>
      <c r="Q262" s="127">
        <f t="shared" si="38"/>
        <v>6</v>
      </c>
      <c r="R262" s="127">
        <f t="shared" si="38"/>
        <v>0</v>
      </c>
      <c r="S262" s="127">
        <f t="shared" si="39"/>
        <v>0</v>
      </c>
      <c r="T262" s="127">
        <f t="shared" si="40"/>
        <v>0</v>
      </c>
      <c r="U262" s="127">
        <f t="shared" si="41"/>
        <v>0</v>
      </c>
      <c r="V262" s="127">
        <f t="shared" si="42"/>
        <v>16</v>
      </c>
      <c r="W262" s="127">
        <f t="shared" si="43"/>
        <v>60</v>
      </c>
    </row>
    <row r="263" spans="1:23" hidden="1" x14ac:dyDescent="0.15">
      <c r="A263">
        <v>239</v>
      </c>
      <c r="B263">
        <v>19</v>
      </c>
      <c r="C263">
        <v>20</v>
      </c>
      <c r="D263">
        <v>9</v>
      </c>
      <c r="E263">
        <v>2</v>
      </c>
      <c r="F263">
        <v>7</v>
      </c>
      <c r="H263" s="127">
        <f t="shared" si="34"/>
        <v>27</v>
      </c>
      <c r="I263" s="127">
        <f t="shared" si="34"/>
        <v>48</v>
      </c>
      <c r="J263" s="127">
        <f t="shared" si="34"/>
        <v>0</v>
      </c>
      <c r="K263" s="127">
        <f t="shared" si="34"/>
        <v>0</v>
      </c>
      <c r="L263" s="127">
        <f t="shared" si="35"/>
        <v>0</v>
      </c>
      <c r="M263" s="127">
        <f t="shared" si="36"/>
        <v>39</v>
      </c>
      <c r="N263" s="127">
        <f t="shared" si="36"/>
        <v>0</v>
      </c>
      <c r="O263" s="127">
        <f t="shared" si="36"/>
        <v>0</v>
      </c>
      <c r="P263" s="127">
        <f t="shared" si="37"/>
        <v>0</v>
      </c>
      <c r="Q263" s="127">
        <f t="shared" si="38"/>
        <v>0</v>
      </c>
      <c r="R263" s="127">
        <f t="shared" si="38"/>
        <v>0</v>
      </c>
      <c r="S263" s="127">
        <f t="shared" si="39"/>
        <v>0</v>
      </c>
      <c r="T263" s="127">
        <f t="shared" si="40"/>
        <v>0</v>
      </c>
      <c r="U263" s="127">
        <f t="shared" si="41"/>
        <v>0</v>
      </c>
      <c r="V263" s="127">
        <f t="shared" si="42"/>
        <v>0</v>
      </c>
      <c r="W263" s="127">
        <f t="shared" si="43"/>
        <v>115</v>
      </c>
    </row>
    <row r="264" spans="1:23" hidden="1" x14ac:dyDescent="0.15">
      <c r="A264">
        <v>240</v>
      </c>
      <c r="B264">
        <v>20</v>
      </c>
      <c r="C264">
        <v>19</v>
      </c>
      <c r="D264">
        <v>10</v>
      </c>
      <c r="E264">
        <v>1</v>
      </c>
      <c r="F264">
        <v>20</v>
      </c>
      <c r="H264" s="127">
        <f t="shared" si="34"/>
        <v>27</v>
      </c>
      <c r="I264" s="127">
        <f t="shared" si="34"/>
        <v>0</v>
      </c>
      <c r="J264" s="127">
        <f t="shared" si="34"/>
        <v>0</v>
      </c>
      <c r="K264" s="127">
        <f t="shared" si="34"/>
        <v>0</v>
      </c>
      <c r="L264" s="127">
        <f t="shared" si="35"/>
        <v>0</v>
      </c>
      <c r="M264" s="127">
        <f t="shared" si="36"/>
        <v>22</v>
      </c>
      <c r="N264" s="127">
        <f t="shared" si="36"/>
        <v>0</v>
      </c>
      <c r="O264" s="127">
        <f t="shared" si="36"/>
        <v>27</v>
      </c>
      <c r="P264" s="127">
        <f t="shared" si="37"/>
        <v>0</v>
      </c>
      <c r="Q264" s="127">
        <f t="shared" si="38"/>
        <v>0</v>
      </c>
      <c r="R264" s="127">
        <f t="shared" si="38"/>
        <v>0</v>
      </c>
      <c r="S264" s="127">
        <f t="shared" si="39"/>
        <v>0</v>
      </c>
      <c r="T264" s="127">
        <f t="shared" si="40"/>
        <v>0</v>
      </c>
      <c r="U264" s="127">
        <f t="shared" si="41"/>
        <v>0</v>
      </c>
      <c r="V264" s="127">
        <f t="shared" si="42"/>
        <v>0</v>
      </c>
      <c r="W264" s="127">
        <f t="shared" si="43"/>
        <v>77</v>
      </c>
    </row>
    <row r="265" spans="1:23" hidden="1" x14ac:dyDescent="0.15">
      <c r="A265">
        <v>241</v>
      </c>
      <c r="B265">
        <v>1</v>
      </c>
      <c r="C265">
        <v>18</v>
      </c>
      <c r="D265">
        <v>11</v>
      </c>
      <c r="E265">
        <v>20</v>
      </c>
      <c r="F265">
        <v>13</v>
      </c>
      <c r="H265" s="127">
        <f t="shared" si="34"/>
        <v>0</v>
      </c>
      <c r="I265" s="127">
        <f t="shared" si="34"/>
        <v>0</v>
      </c>
      <c r="J265" s="127">
        <f t="shared" si="34"/>
        <v>0</v>
      </c>
      <c r="K265" s="127">
        <f t="shared" si="34"/>
        <v>0</v>
      </c>
      <c r="L265" s="127">
        <f t="shared" si="35"/>
        <v>0</v>
      </c>
      <c r="M265" s="127">
        <f t="shared" si="36"/>
        <v>0</v>
      </c>
      <c r="N265" s="127">
        <f t="shared" si="36"/>
        <v>0</v>
      </c>
      <c r="O265" s="127">
        <f t="shared" si="36"/>
        <v>0</v>
      </c>
      <c r="P265" s="127">
        <f t="shared" si="37"/>
        <v>0</v>
      </c>
      <c r="Q265" s="127">
        <f t="shared" si="38"/>
        <v>49</v>
      </c>
      <c r="R265" s="127">
        <f t="shared" si="38"/>
        <v>14</v>
      </c>
      <c r="S265" s="127">
        <f t="shared" si="39"/>
        <v>0</v>
      </c>
      <c r="T265" s="127">
        <f t="shared" si="40"/>
        <v>23</v>
      </c>
      <c r="U265" s="127">
        <f t="shared" si="41"/>
        <v>0</v>
      </c>
      <c r="V265" s="127">
        <f t="shared" si="42"/>
        <v>0</v>
      </c>
      <c r="W265" s="127">
        <f t="shared" si="43"/>
        <v>87</v>
      </c>
    </row>
    <row r="266" spans="1:23" hidden="1" x14ac:dyDescent="0.15">
      <c r="A266">
        <v>242</v>
      </c>
      <c r="B266">
        <v>2</v>
      </c>
      <c r="C266">
        <v>17</v>
      </c>
      <c r="D266">
        <v>12</v>
      </c>
      <c r="E266">
        <v>19</v>
      </c>
      <c r="F266">
        <v>6</v>
      </c>
      <c r="H266" s="127">
        <f t="shared" si="34"/>
        <v>0</v>
      </c>
      <c r="I266" s="127">
        <f t="shared" si="34"/>
        <v>12</v>
      </c>
      <c r="J266" s="127">
        <f t="shared" si="34"/>
        <v>0</v>
      </c>
      <c r="K266" s="127">
        <f t="shared" si="34"/>
        <v>0</v>
      </c>
      <c r="L266" s="127">
        <f t="shared" si="35"/>
        <v>0</v>
      </c>
      <c r="M266" s="127">
        <f t="shared" si="36"/>
        <v>34</v>
      </c>
      <c r="N266" s="127">
        <f t="shared" si="36"/>
        <v>0</v>
      </c>
      <c r="O266" s="127">
        <f t="shared" si="36"/>
        <v>0</v>
      </c>
      <c r="P266" s="127">
        <f t="shared" si="37"/>
        <v>0</v>
      </c>
      <c r="Q266" s="127">
        <f t="shared" si="38"/>
        <v>0</v>
      </c>
      <c r="R266" s="127">
        <f t="shared" si="38"/>
        <v>0</v>
      </c>
      <c r="S266" s="127">
        <f t="shared" si="39"/>
        <v>0</v>
      </c>
      <c r="T266" s="127">
        <f t="shared" si="40"/>
        <v>35</v>
      </c>
      <c r="U266" s="127">
        <f t="shared" si="41"/>
        <v>0</v>
      </c>
      <c r="V266" s="127">
        <f t="shared" si="42"/>
        <v>0</v>
      </c>
      <c r="W266" s="127">
        <f t="shared" si="43"/>
        <v>82</v>
      </c>
    </row>
    <row r="267" spans="1:23" hidden="1" x14ac:dyDescent="0.15">
      <c r="A267">
        <v>243</v>
      </c>
      <c r="B267">
        <v>3</v>
      </c>
      <c r="C267">
        <v>16</v>
      </c>
      <c r="D267">
        <v>13</v>
      </c>
      <c r="E267">
        <v>18</v>
      </c>
      <c r="F267">
        <v>19</v>
      </c>
      <c r="H267" s="127">
        <f t="shared" si="34"/>
        <v>0</v>
      </c>
      <c r="I267" s="127">
        <f t="shared" si="34"/>
        <v>0</v>
      </c>
      <c r="J267" s="127">
        <f t="shared" si="34"/>
        <v>0</v>
      </c>
      <c r="K267" s="127">
        <f t="shared" si="34"/>
        <v>0</v>
      </c>
      <c r="L267" s="127">
        <f t="shared" si="35"/>
        <v>0</v>
      </c>
      <c r="M267" s="127">
        <f t="shared" si="36"/>
        <v>0</v>
      </c>
      <c r="N267" s="127">
        <f t="shared" si="36"/>
        <v>0</v>
      </c>
      <c r="O267" s="127">
        <f t="shared" si="36"/>
        <v>0</v>
      </c>
      <c r="P267" s="127">
        <f t="shared" si="37"/>
        <v>18</v>
      </c>
      <c r="Q267" s="127">
        <f t="shared" si="38"/>
        <v>0</v>
      </c>
      <c r="R267" s="127">
        <f t="shared" si="38"/>
        <v>0</v>
      </c>
      <c r="S267" s="127">
        <f t="shared" si="39"/>
        <v>0</v>
      </c>
      <c r="T267" s="127">
        <f t="shared" si="40"/>
        <v>26</v>
      </c>
      <c r="U267" s="127">
        <f t="shared" si="41"/>
        <v>0</v>
      </c>
      <c r="V267" s="127">
        <f t="shared" si="42"/>
        <v>0</v>
      </c>
      <c r="W267" s="127">
        <f t="shared" si="43"/>
        <v>45</v>
      </c>
    </row>
    <row r="268" spans="1:23" hidden="1" x14ac:dyDescent="0.15">
      <c r="A268">
        <v>244</v>
      </c>
      <c r="B268">
        <v>4</v>
      </c>
      <c r="C268">
        <v>15</v>
      </c>
      <c r="D268">
        <v>14</v>
      </c>
      <c r="E268">
        <v>17</v>
      </c>
      <c r="F268">
        <v>12</v>
      </c>
      <c r="H268" s="127">
        <f t="shared" si="34"/>
        <v>17</v>
      </c>
      <c r="I268" s="127">
        <f t="shared" si="34"/>
        <v>16</v>
      </c>
      <c r="J268" s="127">
        <f t="shared" si="34"/>
        <v>0</v>
      </c>
      <c r="K268" s="127">
        <f t="shared" si="34"/>
        <v>0</v>
      </c>
      <c r="L268" s="127">
        <f t="shared" si="35"/>
        <v>0</v>
      </c>
      <c r="M268" s="127">
        <f t="shared" si="36"/>
        <v>0</v>
      </c>
      <c r="N268" s="127">
        <f t="shared" si="36"/>
        <v>52</v>
      </c>
      <c r="O268" s="127">
        <f t="shared" si="36"/>
        <v>0</v>
      </c>
      <c r="P268" s="127">
        <f t="shared" si="37"/>
        <v>17</v>
      </c>
      <c r="Q268" s="127">
        <f t="shared" si="38"/>
        <v>51</v>
      </c>
      <c r="R268" s="127">
        <f t="shared" si="38"/>
        <v>44</v>
      </c>
      <c r="S268" s="127">
        <f t="shared" si="39"/>
        <v>16</v>
      </c>
      <c r="T268" s="127">
        <f t="shared" si="40"/>
        <v>34</v>
      </c>
      <c r="U268" s="127">
        <f t="shared" si="41"/>
        <v>0</v>
      </c>
      <c r="V268" s="127">
        <f t="shared" si="42"/>
        <v>0</v>
      </c>
      <c r="W268" s="127">
        <f t="shared" si="43"/>
        <v>248</v>
      </c>
    </row>
    <row r="269" spans="1:23" hidden="1" x14ac:dyDescent="0.15">
      <c r="A269">
        <v>245</v>
      </c>
      <c r="B269">
        <v>5</v>
      </c>
      <c r="C269">
        <v>14</v>
      </c>
      <c r="D269">
        <v>15</v>
      </c>
      <c r="E269">
        <v>16</v>
      </c>
      <c r="F269">
        <v>5</v>
      </c>
      <c r="H269" s="127">
        <f t="shared" si="34"/>
        <v>0</v>
      </c>
      <c r="I269" s="127">
        <f t="shared" si="34"/>
        <v>41</v>
      </c>
      <c r="J269" s="127">
        <f t="shared" si="34"/>
        <v>0</v>
      </c>
      <c r="K269" s="127">
        <f t="shared" si="34"/>
        <v>0</v>
      </c>
      <c r="L269" s="127">
        <f t="shared" si="35"/>
        <v>0</v>
      </c>
      <c r="M269" s="127">
        <f t="shared" si="36"/>
        <v>0</v>
      </c>
      <c r="N269" s="127">
        <f t="shared" si="36"/>
        <v>19</v>
      </c>
      <c r="O269" s="127">
        <f t="shared" si="36"/>
        <v>0</v>
      </c>
      <c r="P269" s="127">
        <f t="shared" si="37"/>
        <v>16</v>
      </c>
      <c r="Q269" s="127">
        <f t="shared" si="38"/>
        <v>20</v>
      </c>
      <c r="R269" s="127">
        <f t="shared" si="38"/>
        <v>41</v>
      </c>
      <c r="S269" s="127">
        <f t="shared" si="39"/>
        <v>17</v>
      </c>
      <c r="T269" s="127">
        <f t="shared" si="40"/>
        <v>0</v>
      </c>
      <c r="U269" s="127">
        <f t="shared" si="41"/>
        <v>18</v>
      </c>
      <c r="V269" s="127">
        <f t="shared" si="42"/>
        <v>0</v>
      </c>
      <c r="W269" s="127">
        <f t="shared" si="43"/>
        <v>173</v>
      </c>
    </row>
    <row r="270" spans="1:23" hidden="1" x14ac:dyDescent="0.15">
      <c r="A270">
        <v>246</v>
      </c>
      <c r="B270">
        <v>6</v>
      </c>
      <c r="C270">
        <v>13</v>
      </c>
      <c r="D270">
        <v>16</v>
      </c>
      <c r="E270">
        <v>15</v>
      </c>
      <c r="F270">
        <v>18</v>
      </c>
      <c r="H270" s="127">
        <f t="shared" si="34"/>
        <v>0</v>
      </c>
      <c r="I270" s="127">
        <f t="shared" si="34"/>
        <v>0</v>
      </c>
      <c r="J270" s="127">
        <f t="shared" si="34"/>
        <v>0</v>
      </c>
      <c r="K270" s="127">
        <f t="shared" si="34"/>
        <v>46</v>
      </c>
      <c r="L270" s="127">
        <f t="shared" si="35"/>
        <v>0</v>
      </c>
      <c r="M270" s="127">
        <f t="shared" si="36"/>
        <v>0</v>
      </c>
      <c r="N270" s="127">
        <f t="shared" si="36"/>
        <v>0</v>
      </c>
      <c r="O270" s="127">
        <f t="shared" si="36"/>
        <v>0</v>
      </c>
      <c r="P270" s="127">
        <f t="shared" si="37"/>
        <v>0</v>
      </c>
      <c r="Q270" s="127">
        <f t="shared" si="38"/>
        <v>20</v>
      </c>
      <c r="R270" s="127">
        <f t="shared" si="38"/>
        <v>0</v>
      </c>
      <c r="S270" s="127">
        <f t="shared" si="39"/>
        <v>18</v>
      </c>
      <c r="T270" s="127">
        <f t="shared" si="40"/>
        <v>38</v>
      </c>
      <c r="U270" s="127">
        <f t="shared" si="41"/>
        <v>17</v>
      </c>
      <c r="V270" s="127">
        <f t="shared" si="42"/>
        <v>0</v>
      </c>
      <c r="W270" s="127">
        <f t="shared" si="43"/>
        <v>140</v>
      </c>
    </row>
    <row r="271" spans="1:23" hidden="1" x14ac:dyDescent="0.15">
      <c r="A271">
        <v>247</v>
      </c>
      <c r="B271">
        <v>7</v>
      </c>
      <c r="C271">
        <v>12</v>
      </c>
      <c r="D271">
        <v>17</v>
      </c>
      <c r="E271">
        <v>14</v>
      </c>
      <c r="F271">
        <v>11</v>
      </c>
      <c r="H271" s="127">
        <f t="shared" si="34"/>
        <v>0</v>
      </c>
      <c r="I271" s="127">
        <f t="shared" si="34"/>
        <v>0</v>
      </c>
      <c r="J271" s="127">
        <f t="shared" si="34"/>
        <v>0</v>
      </c>
      <c r="K271" s="127">
        <f t="shared" si="34"/>
        <v>0</v>
      </c>
      <c r="L271" s="127">
        <f t="shared" si="35"/>
        <v>0</v>
      </c>
      <c r="M271" s="127">
        <f t="shared" si="36"/>
        <v>34</v>
      </c>
      <c r="N271" s="127">
        <f t="shared" si="36"/>
        <v>44</v>
      </c>
      <c r="O271" s="127">
        <f t="shared" si="36"/>
        <v>0</v>
      </c>
      <c r="P271" s="127">
        <f t="shared" si="37"/>
        <v>0</v>
      </c>
      <c r="Q271" s="127">
        <f t="shared" si="38"/>
        <v>51</v>
      </c>
      <c r="R271" s="127">
        <f t="shared" si="38"/>
        <v>0</v>
      </c>
      <c r="S271" s="127">
        <f t="shared" si="39"/>
        <v>0</v>
      </c>
      <c r="T271" s="127">
        <f t="shared" si="40"/>
        <v>0</v>
      </c>
      <c r="U271" s="127">
        <f t="shared" si="41"/>
        <v>16</v>
      </c>
      <c r="V271" s="127">
        <f t="shared" si="42"/>
        <v>0</v>
      </c>
      <c r="W271" s="127">
        <f t="shared" si="43"/>
        <v>146</v>
      </c>
    </row>
    <row r="272" spans="1:23" hidden="1" x14ac:dyDescent="0.15">
      <c r="A272">
        <v>248</v>
      </c>
      <c r="B272">
        <v>8</v>
      </c>
      <c r="C272">
        <v>11</v>
      </c>
      <c r="D272">
        <v>18</v>
      </c>
      <c r="E272">
        <v>13</v>
      </c>
      <c r="F272">
        <v>8</v>
      </c>
      <c r="H272" s="127">
        <f t="shared" si="34"/>
        <v>0</v>
      </c>
      <c r="I272" s="127">
        <f t="shared" si="34"/>
        <v>37</v>
      </c>
      <c r="J272" s="127">
        <f t="shared" si="34"/>
        <v>0</v>
      </c>
      <c r="K272" s="127">
        <f t="shared" si="34"/>
        <v>0</v>
      </c>
      <c r="L272" s="127">
        <f t="shared" si="35"/>
        <v>0</v>
      </c>
      <c r="M272" s="127">
        <f t="shared" si="36"/>
        <v>0</v>
      </c>
      <c r="N272" s="127">
        <f t="shared" si="36"/>
        <v>14</v>
      </c>
      <c r="O272" s="127">
        <f t="shared" si="36"/>
        <v>0</v>
      </c>
      <c r="P272" s="127">
        <f t="shared" si="37"/>
        <v>0</v>
      </c>
      <c r="Q272" s="127">
        <f t="shared" si="38"/>
        <v>0</v>
      </c>
      <c r="R272" s="127">
        <f t="shared" si="38"/>
        <v>37</v>
      </c>
      <c r="S272" s="127">
        <f t="shared" si="39"/>
        <v>0</v>
      </c>
      <c r="T272" s="127">
        <f t="shared" si="40"/>
        <v>0</v>
      </c>
      <c r="U272" s="127">
        <f t="shared" si="41"/>
        <v>0</v>
      </c>
      <c r="V272" s="127">
        <f t="shared" si="42"/>
        <v>0</v>
      </c>
      <c r="W272" s="127">
        <f t="shared" si="43"/>
        <v>89</v>
      </c>
    </row>
    <row r="273" spans="1:23" hidden="1" x14ac:dyDescent="0.15">
      <c r="A273">
        <v>249</v>
      </c>
      <c r="B273">
        <v>9</v>
      </c>
      <c r="C273">
        <v>10</v>
      </c>
      <c r="D273">
        <v>19</v>
      </c>
      <c r="E273">
        <v>12</v>
      </c>
      <c r="F273">
        <v>1</v>
      </c>
      <c r="H273" s="127">
        <f t="shared" si="34"/>
        <v>10</v>
      </c>
      <c r="I273" s="127">
        <f t="shared" si="34"/>
        <v>48</v>
      </c>
      <c r="J273" s="127">
        <f t="shared" si="34"/>
        <v>0</v>
      </c>
      <c r="K273" s="127">
        <f t="shared" si="34"/>
        <v>0</v>
      </c>
      <c r="L273" s="127">
        <f t="shared" si="35"/>
        <v>0</v>
      </c>
      <c r="M273" s="127">
        <f t="shared" si="36"/>
        <v>22</v>
      </c>
      <c r="N273" s="127">
        <f t="shared" si="36"/>
        <v>0</v>
      </c>
      <c r="O273" s="127">
        <f t="shared" si="36"/>
        <v>0</v>
      </c>
      <c r="P273" s="127">
        <f t="shared" si="37"/>
        <v>0</v>
      </c>
      <c r="Q273" s="127">
        <f t="shared" si="38"/>
        <v>0</v>
      </c>
      <c r="R273" s="127">
        <f t="shared" si="38"/>
        <v>0</v>
      </c>
      <c r="S273" s="127">
        <f t="shared" si="39"/>
        <v>0</v>
      </c>
      <c r="T273" s="127">
        <f t="shared" si="40"/>
        <v>0</v>
      </c>
      <c r="U273" s="127">
        <f t="shared" si="41"/>
        <v>0</v>
      </c>
      <c r="V273" s="127">
        <f t="shared" si="42"/>
        <v>0</v>
      </c>
      <c r="W273" s="127">
        <f t="shared" si="43"/>
        <v>81</v>
      </c>
    </row>
    <row r="274" spans="1:23" hidden="1" x14ac:dyDescent="0.15">
      <c r="A274">
        <v>250</v>
      </c>
      <c r="B274">
        <v>10</v>
      </c>
      <c r="C274">
        <v>9</v>
      </c>
      <c r="D274">
        <v>20</v>
      </c>
      <c r="E274">
        <v>11</v>
      </c>
      <c r="F274">
        <v>14</v>
      </c>
      <c r="H274" s="127">
        <f t="shared" si="34"/>
        <v>10</v>
      </c>
      <c r="I274" s="127">
        <f t="shared" si="34"/>
        <v>0</v>
      </c>
      <c r="J274" s="127">
        <f t="shared" si="34"/>
        <v>0</v>
      </c>
      <c r="K274" s="127">
        <f t="shared" si="34"/>
        <v>0</v>
      </c>
      <c r="L274" s="127">
        <f t="shared" si="35"/>
        <v>0</v>
      </c>
      <c r="M274" s="127">
        <f t="shared" si="36"/>
        <v>39</v>
      </c>
      <c r="N274" s="127">
        <f t="shared" si="36"/>
        <v>43</v>
      </c>
      <c r="O274" s="127">
        <f t="shared" si="36"/>
        <v>0</v>
      </c>
      <c r="P274" s="127">
        <f t="shared" si="37"/>
        <v>0</v>
      </c>
      <c r="Q274" s="127">
        <f t="shared" si="38"/>
        <v>49</v>
      </c>
      <c r="R274" s="127">
        <f t="shared" si="38"/>
        <v>40</v>
      </c>
      <c r="S274" s="127">
        <f t="shared" si="39"/>
        <v>0</v>
      </c>
      <c r="T274" s="127">
        <f t="shared" si="40"/>
        <v>0</v>
      </c>
      <c r="U274" s="127">
        <f t="shared" si="41"/>
        <v>0</v>
      </c>
      <c r="V274" s="127">
        <f t="shared" si="42"/>
        <v>16</v>
      </c>
      <c r="W274" s="127">
        <f t="shared" si="43"/>
        <v>198</v>
      </c>
    </row>
    <row r="275" spans="1:23" hidden="1" x14ac:dyDescent="0.15">
      <c r="A275">
        <v>251</v>
      </c>
      <c r="B275">
        <v>11</v>
      </c>
      <c r="C275">
        <v>8</v>
      </c>
      <c r="D275">
        <v>1</v>
      </c>
      <c r="E275">
        <v>10</v>
      </c>
      <c r="F275">
        <v>7</v>
      </c>
      <c r="H275" s="127">
        <f t="shared" si="34"/>
        <v>0</v>
      </c>
      <c r="I275" s="127">
        <f t="shared" si="34"/>
        <v>0</v>
      </c>
      <c r="J275" s="127">
        <f t="shared" si="34"/>
        <v>0</v>
      </c>
      <c r="K275" s="127">
        <f t="shared" si="34"/>
        <v>0</v>
      </c>
      <c r="L275" s="127">
        <f t="shared" si="35"/>
        <v>0</v>
      </c>
      <c r="M275" s="127">
        <f t="shared" si="36"/>
        <v>0</v>
      </c>
      <c r="N275" s="127">
        <f t="shared" si="36"/>
        <v>9</v>
      </c>
      <c r="O275" s="127">
        <f t="shared" si="36"/>
        <v>0</v>
      </c>
      <c r="P275" s="127">
        <f t="shared" si="37"/>
        <v>0</v>
      </c>
      <c r="Q275" s="127">
        <f t="shared" si="38"/>
        <v>0</v>
      </c>
      <c r="R275" s="127">
        <f t="shared" si="38"/>
        <v>3</v>
      </c>
      <c r="S275" s="127">
        <f t="shared" si="39"/>
        <v>0</v>
      </c>
      <c r="T275" s="127">
        <f t="shared" si="40"/>
        <v>0</v>
      </c>
      <c r="U275" s="127">
        <f t="shared" si="41"/>
        <v>0</v>
      </c>
      <c r="V275" s="127">
        <f t="shared" si="42"/>
        <v>0</v>
      </c>
      <c r="W275" s="127">
        <f t="shared" si="43"/>
        <v>13</v>
      </c>
    </row>
    <row r="276" spans="1:23" hidden="1" x14ac:dyDescent="0.15">
      <c r="A276">
        <v>252</v>
      </c>
      <c r="B276">
        <v>12</v>
      </c>
      <c r="C276">
        <v>7</v>
      </c>
      <c r="D276">
        <v>2</v>
      </c>
      <c r="E276">
        <v>9</v>
      </c>
      <c r="F276">
        <v>20</v>
      </c>
      <c r="H276" s="127">
        <f t="shared" si="34"/>
        <v>0</v>
      </c>
      <c r="I276" s="127">
        <f t="shared" si="34"/>
        <v>12</v>
      </c>
      <c r="J276" s="127">
        <f t="shared" si="34"/>
        <v>0</v>
      </c>
      <c r="K276" s="127">
        <f t="shared" si="34"/>
        <v>50</v>
      </c>
      <c r="L276" s="127">
        <f t="shared" si="35"/>
        <v>0</v>
      </c>
      <c r="M276" s="127">
        <f t="shared" si="36"/>
        <v>0</v>
      </c>
      <c r="N276" s="127">
        <f t="shared" si="36"/>
        <v>0</v>
      </c>
      <c r="O276" s="127">
        <f t="shared" si="36"/>
        <v>0</v>
      </c>
      <c r="P276" s="127">
        <f t="shared" si="37"/>
        <v>0</v>
      </c>
      <c r="Q276" s="127">
        <f t="shared" si="38"/>
        <v>0</v>
      </c>
      <c r="R276" s="127">
        <f t="shared" si="38"/>
        <v>0</v>
      </c>
      <c r="S276" s="127">
        <f t="shared" si="39"/>
        <v>0</v>
      </c>
      <c r="T276" s="127">
        <f t="shared" si="40"/>
        <v>39</v>
      </c>
      <c r="U276" s="127">
        <f t="shared" si="41"/>
        <v>0</v>
      </c>
      <c r="V276" s="127">
        <f t="shared" si="42"/>
        <v>0</v>
      </c>
      <c r="W276" s="127">
        <f t="shared" si="43"/>
        <v>102</v>
      </c>
    </row>
    <row r="277" spans="1:23" hidden="1" x14ac:dyDescent="0.15">
      <c r="A277">
        <v>253</v>
      </c>
      <c r="B277">
        <v>13</v>
      </c>
      <c r="C277">
        <v>6</v>
      </c>
      <c r="D277">
        <v>3</v>
      </c>
      <c r="E277">
        <v>8</v>
      </c>
      <c r="F277">
        <v>13</v>
      </c>
      <c r="H277" s="127">
        <f t="shared" si="34"/>
        <v>0</v>
      </c>
      <c r="I277" s="127">
        <f t="shared" si="34"/>
        <v>0</v>
      </c>
      <c r="J277" s="127">
        <f t="shared" si="34"/>
        <v>0</v>
      </c>
      <c r="K277" s="127">
        <f t="shared" si="34"/>
        <v>0</v>
      </c>
      <c r="L277" s="127">
        <f t="shared" si="35"/>
        <v>0</v>
      </c>
      <c r="M277" s="127">
        <f t="shared" si="36"/>
        <v>0</v>
      </c>
      <c r="N277" s="127">
        <f t="shared" si="36"/>
        <v>42</v>
      </c>
      <c r="O277" s="127">
        <f t="shared" si="36"/>
        <v>0</v>
      </c>
      <c r="P277" s="127">
        <f t="shared" si="37"/>
        <v>0</v>
      </c>
      <c r="Q277" s="127">
        <f t="shared" si="38"/>
        <v>6</v>
      </c>
      <c r="R277" s="127">
        <f t="shared" si="38"/>
        <v>0</v>
      </c>
      <c r="S277" s="127">
        <f t="shared" si="39"/>
        <v>0</v>
      </c>
      <c r="T277" s="127">
        <f t="shared" si="40"/>
        <v>0</v>
      </c>
      <c r="U277" s="127">
        <f t="shared" si="41"/>
        <v>0</v>
      </c>
      <c r="V277" s="127">
        <f t="shared" si="42"/>
        <v>0</v>
      </c>
      <c r="W277" s="127">
        <f t="shared" si="43"/>
        <v>49</v>
      </c>
    </row>
    <row r="278" spans="1:23" hidden="1" x14ac:dyDescent="0.15">
      <c r="A278">
        <v>254</v>
      </c>
      <c r="B278">
        <v>14</v>
      </c>
      <c r="C278">
        <v>5</v>
      </c>
      <c r="D278">
        <v>4</v>
      </c>
      <c r="E278">
        <v>7</v>
      </c>
      <c r="F278">
        <v>6</v>
      </c>
      <c r="H278" s="127">
        <f t="shared" si="34"/>
        <v>0</v>
      </c>
      <c r="I278" s="127">
        <f t="shared" si="34"/>
        <v>16</v>
      </c>
      <c r="J278" s="127">
        <f t="shared" si="34"/>
        <v>0</v>
      </c>
      <c r="K278" s="127">
        <f t="shared" si="34"/>
        <v>0</v>
      </c>
      <c r="L278" s="127">
        <f t="shared" si="35"/>
        <v>16</v>
      </c>
      <c r="M278" s="127">
        <f t="shared" si="36"/>
        <v>0</v>
      </c>
      <c r="N278" s="127">
        <f t="shared" si="36"/>
        <v>4</v>
      </c>
      <c r="O278" s="127">
        <f t="shared" si="36"/>
        <v>0</v>
      </c>
      <c r="P278" s="127">
        <f t="shared" si="37"/>
        <v>0</v>
      </c>
      <c r="Q278" s="127">
        <f t="shared" si="38"/>
        <v>0</v>
      </c>
      <c r="R278" s="127">
        <f t="shared" si="38"/>
        <v>0</v>
      </c>
      <c r="S278" s="127">
        <f t="shared" si="39"/>
        <v>0</v>
      </c>
      <c r="T278" s="127">
        <f t="shared" si="40"/>
        <v>5</v>
      </c>
      <c r="U278" s="127">
        <f t="shared" si="41"/>
        <v>0</v>
      </c>
      <c r="V278" s="127">
        <f t="shared" si="42"/>
        <v>0</v>
      </c>
      <c r="W278" s="127">
        <f t="shared" si="43"/>
        <v>42</v>
      </c>
    </row>
    <row r="279" spans="1:23" hidden="1" x14ac:dyDescent="0.15">
      <c r="A279">
        <v>255</v>
      </c>
      <c r="B279">
        <v>15</v>
      </c>
      <c r="C279">
        <v>4</v>
      </c>
      <c r="D279">
        <v>5</v>
      </c>
      <c r="E279">
        <v>6</v>
      </c>
      <c r="F279">
        <v>19</v>
      </c>
      <c r="H279" s="127">
        <f t="shared" si="34"/>
        <v>17</v>
      </c>
      <c r="I279" s="127">
        <f t="shared" si="34"/>
        <v>41</v>
      </c>
      <c r="J279" s="127">
        <f t="shared" si="34"/>
        <v>0</v>
      </c>
      <c r="K279" s="127">
        <f t="shared" si="34"/>
        <v>0</v>
      </c>
      <c r="L279" s="127">
        <f t="shared" si="35"/>
        <v>17</v>
      </c>
      <c r="M279" s="127">
        <f t="shared" si="36"/>
        <v>0</v>
      </c>
      <c r="N279" s="127">
        <f t="shared" si="36"/>
        <v>0</v>
      </c>
      <c r="O279" s="127">
        <f t="shared" si="36"/>
        <v>0</v>
      </c>
      <c r="P279" s="127">
        <f t="shared" si="37"/>
        <v>0</v>
      </c>
      <c r="Q279" s="127">
        <f t="shared" si="38"/>
        <v>0</v>
      </c>
      <c r="R279" s="127">
        <f t="shared" si="38"/>
        <v>0</v>
      </c>
      <c r="S279" s="127">
        <f t="shared" si="39"/>
        <v>0</v>
      </c>
      <c r="T279" s="127">
        <f t="shared" si="40"/>
        <v>35</v>
      </c>
      <c r="U279" s="127">
        <f t="shared" si="41"/>
        <v>0</v>
      </c>
      <c r="V279" s="127">
        <f t="shared" si="42"/>
        <v>0</v>
      </c>
      <c r="W279" s="127">
        <f t="shared" si="43"/>
        <v>111</v>
      </c>
    </row>
    <row r="280" spans="1:23" hidden="1" x14ac:dyDescent="0.15">
      <c r="A280">
        <v>256</v>
      </c>
      <c r="B280">
        <v>16</v>
      </c>
      <c r="C280">
        <v>3</v>
      </c>
      <c r="D280">
        <v>6</v>
      </c>
      <c r="E280">
        <v>5</v>
      </c>
      <c r="F280">
        <v>12</v>
      </c>
      <c r="H280" s="127">
        <f t="shared" si="34"/>
        <v>0</v>
      </c>
      <c r="I280" s="127">
        <f t="shared" si="34"/>
        <v>0</v>
      </c>
      <c r="J280" s="127">
        <f t="shared" si="34"/>
        <v>0</v>
      </c>
      <c r="K280" s="127">
        <f t="shared" si="34"/>
        <v>0</v>
      </c>
      <c r="L280" s="127">
        <f t="shared" si="35"/>
        <v>18</v>
      </c>
      <c r="M280" s="127">
        <f t="shared" si="36"/>
        <v>0</v>
      </c>
      <c r="N280" s="127">
        <f t="shared" si="36"/>
        <v>0</v>
      </c>
      <c r="O280" s="127">
        <f t="shared" si="36"/>
        <v>0</v>
      </c>
      <c r="P280" s="127">
        <f t="shared" si="37"/>
        <v>0</v>
      </c>
      <c r="Q280" s="127">
        <f t="shared" si="38"/>
        <v>0</v>
      </c>
      <c r="R280" s="127">
        <f t="shared" si="38"/>
        <v>0</v>
      </c>
      <c r="S280" s="127">
        <f t="shared" si="39"/>
        <v>0</v>
      </c>
      <c r="T280" s="127">
        <f t="shared" si="40"/>
        <v>0</v>
      </c>
      <c r="U280" s="127">
        <f t="shared" si="41"/>
        <v>0</v>
      </c>
      <c r="V280" s="127">
        <f t="shared" si="42"/>
        <v>0</v>
      </c>
      <c r="W280" s="127">
        <f t="shared" si="43"/>
        <v>19</v>
      </c>
    </row>
    <row r="281" spans="1:23" hidden="1" x14ac:dyDescent="0.15">
      <c r="A281">
        <v>257</v>
      </c>
      <c r="B281">
        <v>17</v>
      </c>
      <c r="C281">
        <v>2</v>
      </c>
      <c r="D281">
        <v>7</v>
      </c>
      <c r="E281">
        <v>4</v>
      </c>
      <c r="F281">
        <v>5</v>
      </c>
      <c r="H281" s="127">
        <f t="shared" si="34"/>
        <v>0</v>
      </c>
      <c r="I281" s="127">
        <f t="shared" si="34"/>
        <v>0</v>
      </c>
      <c r="J281" s="127">
        <f t="shared" si="34"/>
        <v>0</v>
      </c>
      <c r="K281" s="127">
        <f t="shared" ref="K281:K284" si="44">INDEX($B$2:$V$22,$B281,F281)</f>
        <v>33</v>
      </c>
      <c r="L281" s="127">
        <f t="shared" si="35"/>
        <v>0</v>
      </c>
      <c r="M281" s="127">
        <f t="shared" si="36"/>
        <v>0</v>
      </c>
      <c r="N281" s="127">
        <f t="shared" si="36"/>
        <v>0</v>
      </c>
      <c r="O281" s="127">
        <f t="shared" si="36"/>
        <v>0</v>
      </c>
      <c r="P281" s="127">
        <f t="shared" si="37"/>
        <v>0</v>
      </c>
      <c r="Q281" s="127">
        <f t="shared" si="38"/>
        <v>0</v>
      </c>
      <c r="R281" s="127">
        <f t="shared" si="38"/>
        <v>4</v>
      </c>
      <c r="S281" s="127">
        <f t="shared" si="39"/>
        <v>0</v>
      </c>
      <c r="T281" s="127">
        <f t="shared" si="40"/>
        <v>0</v>
      </c>
      <c r="U281" s="127">
        <f t="shared" si="41"/>
        <v>0</v>
      </c>
      <c r="V281" s="127">
        <f t="shared" si="42"/>
        <v>0</v>
      </c>
      <c r="W281" s="127">
        <f t="shared" si="43"/>
        <v>38</v>
      </c>
    </row>
    <row r="282" spans="1:23" hidden="1" x14ac:dyDescent="0.15">
      <c r="A282">
        <v>258</v>
      </c>
      <c r="B282">
        <v>18</v>
      </c>
      <c r="C282">
        <v>1</v>
      </c>
      <c r="D282">
        <v>8</v>
      </c>
      <c r="E282">
        <v>3</v>
      </c>
      <c r="F282">
        <v>18</v>
      </c>
      <c r="H282" s="127">
        <f t="shared" ref="H282:J284" si="45">INDEX($B$2:$V$22,$B282,C282)</f>
        <v>0</v>
      </c>
      <c r="I282" s="127">
        <f t="shared" si="45"/>
        <v>37</v>
      </c>
      <c r="J282" s="127">
        <f t="shared" si="45"/>
        <v>0</v>
      </c>
      <c r="K282" s="127">
        <f t="shared" si="44"/>
        <v>0</v>
      </c>
      <c r="L282" s="127">
        <f t="shared" ref="L282:L284" si="46">INDEX($B$2:$V$22,$B282,$G$25)</f>
        <v>0</v>
      </c>
      <c r="M282" s="127">
        <f t="shared" ref="M282:O284" si="47">INDEX($B$2:$V$22,$C282,D282)</f>
        <v>0</v>
      </c>
      <c r="N282" s="127">
        <f t="shared" si="47"/>
        <v>0</v>
      </c>
      <c r="O282" s="127">
        <f t="shared" si="47"/>
        <v>0</v>
      </c>
      <c r="P282" s="127">
        <f t="shared" ref="P282:P284" si="48">INDEX($B$2:$V$22,$C282,$G$25)</f>
        <v>0</v>
      </c>
      <c r="Q282" s="127">
        <f t="shared" ref="Q282:R284" si="49">INDEX($B$2:$V$22,$D282,E282)</f>
        <v>6</v>
      </c>
      <c r="R282" s="127">
        <f t="shared" si="49"/>
        <v>37</v>
      </c>
      <c r="S282" s="127">
        <f t="shared" ref="S282:S284" si="50">INDEX($B$2:$V$22,$D282,$G$25)</f>
        <v>0</v>
      </c>
      <c r="T282" s="127">
        <f t="shared" ref="T282:T284" si="51">INDEX($B$2:$V$22,$E282,F282)</f>
        <v>0</v>
      </c>
      <c r="U282" s="127">
        <f t="shared" ref="U282:U284" si="52">INDEX($B$2:$V$22,$E282,$G$25)</f>
        <v>0</v>
      </c>
      <c r="V282" s="127">
        <f t="shared" ref="V282:V284" si="53">INDEX($B$2:$V$22,$F282,$G$25)</f>
        <v>0</v>
      </c>
      <c r="W282" s="127">
        <f t="shared" ref="W282:W284" si="54">SUM(H282:V282)+$G$27</f>
        <v>81</v>
      </c>
    </row>
    <row r="283" spans="1:23" hidden="1" x14ac:dyDescent="0.15">
      <c r="A283">
        <v>259</v>
      </c>
      <c r="B283">
        <v>19</v>
      </c>
      <c r="C283">
        <v>20</v>
      </c>
      <c r="D283">
        <v>9</v>
      </c>
      <c r="E283">
        <v>2</v>
      </c>
      <c r="F283">
        <v>11</v>
      </c>
      <c r="H283" s="127">
        <f t="shared" si="45"/>
        <v>27</v>
      </c>
      <c r="I283" s="127">
        <f t="shared" si="45"/>
        <v>48</v>
      </c>
      <c r="J283" s="127">
        <f t="shared" si="45"/>
        <v>0</v>
      </c>
      <c r="K283" s="127">
        <f t="shared" si="44"/>
        <v>36</v>
      </c>
      <c r="L283" s="127">
        <f t="shared" si="46"/>
        <v>0</v>
      </c>
      <c r="M283" s="127">
        <f t="shared" si="47"/>
        <v>39</v>
      </c>
      <c r="N283" s="127">
        <f t="shared" si="47"/>
        <v>0</v>
      </c>
      <c r="O283" s="127">
        <f t="shared" si="47"/>
        <v>49</v>
      </c>
      <c r="P283" s="127">
        <f t="shared" si="48"/>
        <v>0</v>
      </c>
      <c r="Q283" s="127">
        <f t="shared" si="49"/>
        <v>0</v>
      </c>
      <c r="R283" s="127">
        <f t="shared" si="49"/>
        <v>43</v>
      </c>
      <c r="S283" s="127">
        <f t="shared" si="50"/>
        <v>0</v>
      </c>
      <c r="T283" s="127">
        <f t="shared" si="51"/>
        <v>11</v>
      </c>
      <c r="U283" s="127">
        <f t="shared" si="52"/>
        <v>0</v>
      </c>
      <c r="V283" s="127">
        <f t="shared" si="53"/>
        <v>0</v>
      </c>
      <c r="W283" s="127">
        <f t="shared" si="54"/>
        <v>254</v>
      </c>
    </row>
    <row r="284" spans="1:23" hidden="1" x14ac:dyDescent="0.15">
      <c r="A284">
        <v>260</v>
      </c>
      <c r="B284">
        <v>20</v>
      </c>
      <c r="C284">
        <v>19</v>
      </c>
      <c r="D284">
        <v>10</v>
      </c>
      <c r="E284">
        <v>1</v>
      </c>
      <c r="F284">
        <v>4</v>
      </c>
      <c r="H284" s="127">
        <f t="shared" si="45"/>
        <v>27</v>
      </c>
      <c r="I284" s="127">
        <f t="shared" si="45"/>
        <v>0</v>
      </c>
      <c r="J284" s="127">
        <f t="shared" si="45"/>
        <v>0</v>
      </c>
      <c r="K284" s="127">
        <f t="shared" si="44"/>
        <v>0</v>
      </c>
      <c r="L284" s="127">
        <f t="shared" si="46"/>
        <v>0</v>
      </c>
      <c r="M284" s="127">
        <f t="shared" si="47"/>
        <v>22</v>
      </c>
      <c r="N284" s="127">
        <f t="shared" si="47"/>
        <v>0</v>
      </c>
      <c r="O284" s="127">
        <f t="shared" si="47"/>
        <v>0</v>
      </c>
      <c r="P284" s="127">
        <f t="shared" si="48"/>
        <v>0</v>
      </c>
      <c r="Q284" s="127">
        <f t="shared" si="49"/>
        <v>0</v>
      </c>
      <c r="R284" s="127">
        <f t="shared" si="49"/>
        <v>0</v>
      </c>
      <c r="S284" s="127">
        <f t="shared" si="50"/>
        <v>0</v>
      </c>
      <c r="T284" s="127">
        <f t="shared" si="51"/>
        <v>0</v>
      </c>
      <c r="U284" s="127">
        <f t="shared" si="52"/>
        <v>0</v>
      </c>
      <c r="V284" s="127">
        <f t="shared" si="53"/>
        <v>0</v>
      </c>
      <c r="W284" s="127">
        <f t="shared" si="54"/>
        <v>50</v>
      </c>
    </row>
    <row r="286" spans="1:23" x14ac:dyDescent="0.15">
      <c r="A286" t="s">
        <v>492</v>
      </c>
    </row>
    <row r="287" spans="1:23" x14ac:dyDescent="0.15">
      <c r="A287">
        <v>1</v>
      </c>
      <c r="B287" t="s">
        <v>493</v>
      </c>
    </row>
    <row r="288" spans="1:23" x14ac:dyDescent="0.15">
      <c r="A288">
        <v>2</v>
      </c>
      <c r="B288" t="s">
        <v>494</v>
      </c>
    </row>
    <row r="289" spans="1:2" x14ac:dyDescent="0.15">
      <c r="A289">
        <v>3</v>
      </c>
      <c r="B289" t="s">
        <v>495</v>
      </c>
    </row>
    <row r="292" spans="1:2" x14ac:dyDescent="0.15">
      <c r="B292" t="s">
        <v>1011</v>
      </c>
    </row>
    <row r="293" spans="1:2" x14ac:dyDescent="0.15">
      <c r="A293">
        <v>1</v>
      </c>
      <c r="B293" t="s">
        <v>1009</v>
      </c>
    </row>
    <row r="294" spans="1:2" x14ac:dyDescent="0.15">
      <c r="A294">
        <v>2</v>
      </c>
      <c r="B294" t="s">
        <v>1010</v>
      </c>
    </row>
    <row r="295" spans="1:2" x14ac:dyDescent="0.15">
      <c r="A295">
        <v>3</v>
      </c>
      <c r="B295" t="s">
        <v>1012</v>
      </c>
    </row>
    <row r="296" spans="1:2" x14ac:dyDescent="0.15">
      <c r="A296">
        <v>4</v>
      </c>
      <c r="B296" t="s">
        <v>1013</v>
      </c>
    </row>
  </sheetData>
  <autoFilter ref="A24:W284">
    <filterColumn colId="0">
      <filters>
        <filter val="1"/>
        <filter val="10"/>
        <filter val="11"/>
        <filter val="12"/>
        <filter val="13"/>
        <filter val="14"/>
        <filter val="15"/>
        <filter val="2"/>
        <filter val="3"/>
        <filter val="9"/>
      </filters>
    </filterColumn>
  </autoFilter>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1:K55"/>
  <sheetViews>
    <sheetView showGridLines="0" tabSelected="1" zoomScale="134" zoomScaleNormal="134" workbookViewId="0">
      <pane ySplit="2" topLeftCell="A6" activePane="bottomLeft" state="frozen"/>
      <selection pane="bottomLeft" activeCell="G15" sqref="G15"/>
    </sheetView>
  </sheetViews>
  <sheetFormatPr defaultRowHeight="13.5" x14ac:dyDescent="0.15"/>
  <cols>
    <col min="1" max="1" width="3.375" customWidth="1"/>
    <col min="2" max="2" width="8.5" style="2" customWidth="1"/>
    <col min="3" max="3" width="9" style="1"/>
    <col min="4" max="4" width="6.625" customWidth="1"/>
    <col min="10" max="11" width="7.25" customWidth="1"/>
  </cols>
  <sheetData>
    <row r="1" spans="2:11" x14ac:dyDescent="0.15">
      <c r="B1" s="17" t="s">
        <v>0</v>
      </c>
      <c r="C1" s="17" t="s">
        <v>1</v>
      </c>
      <c r="D1" s="17" t="s">
        <v>2</v>
      </c>
      <c r="F1" s="97" t="s">
        <v>3</v>
      </c>
      <c r="G1" s="97" t="s">
        <v>4</v>
      </c>
    </row>
    <row r="2" spans="2:11" x14ac:dyDescent="0.15">
      <c r="B2" s="84">
        <v>3</v>
      </c>
      <c r="C2" s="93">
        <v>22</v>
      </c>
      <c r="D2" s="94">
        <v>141</v>
      </c>
      <c r="F2">
        <f>IF(MOD(D2,13)=0,13,MOD(D2,13))</f>
        <v>11</v>
      </c>
      <c r="G2">
        <f>IF(MOD(D2,20)=0,20,MOD(D2,20))</f>
        <v>1</v>
      </c>
      <c r="K2" s="142">
        <v>1</v>
      </c>
    </row>
    <row r="3" spans="2:11" x14ac:dyDescent="0.15">
      <c r="K3" s="142">
        <v>8</v>
      </c>
    </row>
    <row r="4" spans="2:11" x14ac:dyDescent="0.15">
      <c r="B4" s="17" t="s">
        <v>5</v>
      </c>
      <c r="C4" s="17" t="s">
        <v>6</v>
      </c>
      <c r="K4" s="142">
        <v>15</v>
      </c>
    </row>
    <row r="5" spans="2:11" x14ac:dyDescent="0.15">
      <c r="B5" s="85" t="str">
        <f>VLOOKUP(MOD($C$2,7),Sheet2!$A$1:$C$7,2)</f>
        <v>ダリ</v>
      </c>
      <c r="C5" s="85" t="str">
        <f>VLOOKUP(MOD(C$2,7),Sheet2!$A$1:$C$7,3)</f>
        <v>Om</v>
      </c>
      <c r="E5" s="100" t="str">
        <f>VLOOKUP(MOD($C$2,7),Sheet2!A2:F7,6)</f>
        <v>αα</v>
      </c>
      <c r="G5" s="89" t="str">
        <f>VLOOKUP(C2,Sheet2!A60:C87,3)</f>
        <v>ゲーボ</v>
      </c>
      <c r="K5" s="142">
        <v>22</v>
      </c>
    </row>
    <row r="7" spans="2:11" x14ac:dyDescent="0.15">
      <c r="B7" s="144" t="s">
        <v>7</v>
      </c>
      <c r="C7" s="145"/>
    </row>
    <row r="8" spans="2:11" x14ac:dyDescent="0.15">
      <c r="B8" s="85">
        <f>VLOOKUP(MOD($C$2,7),Sheet2!$A$1:$E$7,4)</f>
        <v>108</v>
      </c>
      <c r="C8" s="85" t="str">
        <f>VLOOKUP(MOD($C$2,7),Sheet2!$A$1:$E$7,5)</f>
        <v>V11,H2</v>
      </c>
      <c r="D8" s="130" t="str">
        <f>VLOOKUP(MOD(B8,8),Sheet2!$A$9:$B$16,2)</f>
        <v>ファ</v>
      </c>
    </row>
    <row r="10" spans="2:11" x14ac:dyDescent="0.15">
      <c r="B10" s="2" t="s">
        <v>8</v>
      </c>
      <c r="E10" t="s">
        <v>9</v>
      </c>
      <c r="F10" t="s">
        <v>10</v>
      </c>
      <c r="G10" t="s">
        <v>11</v>
      </c>
      <c r="H10" s="2" t="s">
        <v>12</v>
      </c>
      <c r="J10" s="101" t="s">
        <v>13</v>
      </c>
      <c r="K10" s="101" t="s">
        <v>14</v>
      </c>
    </row>
    <row r="11" spans="2:11" x14ac:dyDescent="0.15">
      <c r="B11" s="85">
        <f>INDEX(Base!$B$2:$V$22,K11,J11)</f>
        <v>319</v>
      </c>
      <c r="C11" s="85" t="str">
        <f>CONCATENATE("V",J11,",","H",K11)</f>
        <v>V15,H17</v>
      </c>
      <c r="D11" s="130" t="str">
        <f>VLOOKUP(MOD(B11,8),Sheet2!$A$9:$B$16,2)</f>
        <v>シ</v>
      </c>
      <c r="E11" s="89">
        <f>INDEX(Time!$B$2:$V$22,K11,J11)</f>
        <v>115</v>
      </c>
      <c r="F11" s="89">
        <f>INDEX(Space!$B$2:$V$22,K11,J11)</f>
        <v>233</v>
      </c>
      <c r="G11" s="89">
        <f>INDEX(Syncro!$B$2:$V$22,K11,J11)</f>
        <v>216</v>
      </c>
      <c r="H11" s="89">
        <f>SUM(E11:G11)</f>
        <v>564</v>
      </c>
      <c r="I11" s="90"/>
      <c r="J11" s="102">
        <f>VLOOKUP(C2,Calendar!$A$3:$AA$30,Dali!B2+1)</f>
        <v>15</v>
      </c>
      <c r="K11" s="102">
        <f>VLOOKUP(C2,Calendar!$A$3:$AA$30,B2+14)</f>
        <v>17</v>
      </c>
    </row>
    <row r="12" spans="2:11" x14ac:dyDescent="0.15">
      <c r="B12" s="2" t="s">
        <v>15</v>
      </c>
      <c r="I12" s="90"/>
      <c r="J12" s="102"/>
      <c r="K12" s="102"/>
    </row>
    <row r="13" spans="2:11" x14ac:dyDescent="0.15">
      <c r="B13" s="85">
        <f>INDEX(Base!$B$2:$V$22,K13,J13)</f>
        <v>354</v>
      </c>
      <c r="C13" s="85" t="str">
        <f>CONCATENATE("V",J13,",","H",K13)</f>
        <v>V9,H16</v>
      </c>
      <c r="D13" s="130" t="str">
        <f>VLOOKUP(MOD(B13,8),Sheet2!$A$9:$B$16,2)</f>
        <v>レ</v>
      </c>
      <c r="E13" s="89">
        <f>INDEX(Time!$B$2:$V$22,K13,J13)</f>
        <v>257</v>
      </c>
      <c r="F13" s="89">
        <f>INDEX(Space!$B$2:$V$22,K13,J13)</f>
        <v>141</v>
      </c>
      <c r="G13" s="89">
        <f>INDEX(Syncro!$B$2:$V$22,K13,J13)</f>
        <v>95</v>
      </c>
      <c r="H13" s="89">
        <f>SUM(E13:G13)</f>
        <v>493</v>
      </c>
      <c r="I13" s="90"/>
      <c r="J13" s="102">
        <f>VLOOKUP($D$2,Space!$X$2:$Z$261,2)</f>
        <v>9</v>
      </c>
      <c r="K13" s="102">
        <f>VLOOKUP($D$2,Space!$X$2:$Z$261,3)</f>
        <v>16</v>
      </c>
    </row>
    <row r="14" spans="2:11" x14ac:dyDescent="0.15">
      <c r="B14" s="2" t="s">
        <v>16</v>
      </c>
      <c r="I14" s="90"/>
      <c r="J14" s="102"/>
      <c r="K14" s="102"/>
    </row>
    <row r="15" spans="2:11" x14ac:dyDescent="0.15">
      <c r="B15" s="85">
        <f>INDEX(Base!$B$2:$V$22,K15,J15)</f>
        <v>30</v>
      </c>
      <c r="C15" s="85" t="str">
        <f>CONCATENATE("V",J15,",","H",K15)</f>
        <v>V12,H1</v>
      </c>
      <c r="D15" s="130" t="str">
        <f>VLOOKUP(MOD(B15,8),Sheet2!$A$9:$B$16,2)</f>
        <v>ラ</v>
      </c>
      <c r="E15" s="89">
        <f>INDEX(Time!$B$2:$V$22,K15,J15)</f>
        <v>226</v>
      </c>
      <c r="F15" s="89">
        <f>INDEX(Space!$B$2:$V$22,K15,J15)</f>
        <v>304</v>
      </c>
      <c r="G15" s="89">
        <f>INDEX(Syncro!$B$2:$V$22,K15,J15)</f>
        <v>141</v>
      </c>
      <c r="H15" s="89">
        <f>SUM(E15:G15)</f>
        <v>671</v>
      </c>
      <c r="I15" s="90"/>
      <c r="J15" s="102">
        <f>VLOOKUP(D2,Syncro!$X$2:$Z$261,2)</f>
        <v>12</v>
      </c>
      <c r="K15" s="102">
        <f>VLOOKUP(D2,Syncro!$X$2:$Z$261,3)</f>
        <v>1</v>
      </c>
    </row>
    <row r="16" spans="2:11" x14ac:dyDescent="0.15">
      <c r="B16" s="2" t="s">
        <v>17</v>
      </c>
      <c r="I16" s="90"/>
      <c r="J16" s="102"/>
      <c r="K16" s="102"/>
    </row>
    <row r="17" spans="2:11" x14ac:dyDescent="0.15">
      <c r="B17" s="85">
        <f>MOD(H17,441)</f>
        <v>405</v>
      </c>
      <c r="C17" s="85" t="str">
        <f>CONCATENATE("V",J17,",","H",K17)</f>
        <v>V8,H8</v>
      </c>
      <c r="D17" s="130" t="str">
        <f>VLOOKUP(MOD(B17,8),Sheet2!$A$9:$B$16,2)</f>
        <v>ソ</v>
      </c>
      <c r="H17" s="89">
        <f>H11+H13+H15</f>
        <v>1728</v>
      </c>
      <c r="J17" s="102">
        <f>VLOOKUP(B17,Base!$X$2:$Z$442,2)</f>
        <v>8</v>
      </c>
      <c r="K17" s="102">
        <f>VLOOKUP(B17,Base!$X$2:$Z$442,3)</f>
        <v>8</v>
      </c>
    </row>
    <row r="18" spans="2:11" ht="14.25" thickBot="1" x14ac:dyDescent="0.2">
      <c r="C18" s="91" t="s">
        <v>2</v>
      </c>
      <c r="D18" s="89">
        <f>MOD(H17,260)</f>
        <v>168</v>
      </c>
      <c r="E18" s="1" t="s">
        <v>18</v>
      </c>
      <c r="F18">
        <f>IF(MOD(D18,13)=0,13,MOD(D18,13))</f>
        <v>12</v>
      </c>
      <c r="G18">
        <f>MOD(D18,20)</f>
        <v>8</v>
      </c>
      <c r="J18" s="102"/>
      <c r="K18" s="102"/>
    </row>
    <row r="19" spans="2:11" ht="14.25" thickBot="1" x14ac:dyDescent="0.2">
      <c r="B19" s="2" t="s">
        <v>19</v>
      </c>
      <c r="G19" t="s">
        <v>20</v>
      </c>
      <c r="H19" s="106"/>
      <c r="J19" s="102"/>
      <c r="K19" s="102"/>
    </row>
    <row r="20" spans="2:11" x14ac:dyDescent="0.15">
      <c r="B20" s="85">
        <f>MOD(H20,441)</f>
        <v>405</v>
      </c>
      <c r="C20" s="85" t="str">
        <f>CONCATENATE("V",J20,",","H",K20)</f>
        <v>V8,H8</v>
      </c>
      <c r="D20" s="130" t="str">
        <f>VLOOKUP(MOD(B20,8),Sheet2!$A$9:$B$16,2)</f>
        <v>ソ</v>
      </c>
      <c r="H20" s="92">
        <f>H17+H19</f>
        <v>1728</v>
      </c>
      <c r="J20" s="102">
        <f>VLOOKUP(B20,Base!$X$2:$Z$442,2)</f>
        <v>8</v>
      </c>
      <c r="K20" s="102">
        <f>VLOOKUP(B20,Base!$X$2:$Z$442,3)</f>
        <v>8</v>
      </c>
    </row>
    <row r="21" spans="2:11" x14ac:dyDescent="0.15">
      <c r="C21" s="91" t="s">
        <v>2</v>
      </c>
      <c r="D21" s="89">
        <f>MOD(H20,260)</f>
        <v>168</v>
      </c>
      <c r="E21" s="1" t="s">
        <v>18</v>
      </c>
      <c r="F21">
        <f>IF(MOD(D21,13)=0,13,MOD(D21,13))</f>
        <v>12</v>
      </c>
      <c r="G21">
        <f>MOD(D21,20)</f>
        <v>8</v>
      </c>
    </row>
    <row r="22" spans="2:11" x14ac:dyDescent="0.15">
      <c r="B22" s="3" t="s">
        <v>21</v>
      </c>
    </row>
    <row r="23" spans="2:11" x14ac:dyDescent="0.15">
      <c r="B23" s="85">
        <f>VLOOKUP(MOD($D$2,13),Sheet2!$A$19:$D$31,4)</f>
        <v>171</v>
      </c>
      <c r="E23" t="str">
        <f>VLOOKUP(MOD($D$2,13),Sheet2!$A$19:$D$31,2)</f>
        <v>216*11</v>
      </c>
      <c r="F23">
        <f>VLOOKUP(MOD($D$2,13),Sheet2!$A$19:$D$31,3)</f>
        <v>2376</v>
      </c>
    </row>
    <row r="25" spans="2:11" x14ac:dyDescent="0.15">
      <c r="B25" s="3" t="s">
        <v>22</v>
      </c>
    </row>
    <row r="26" spans="2:11" x14ac:dyDescent="0.15">
      <c r="C26" s="85">
        <f>VLOOKUP($D$2,FUNABKU21!$A$2:$F$261,6)</f>
        <v>108</v>
      </c>
    </row>
    <row r="27" spans="2:11" x14ac:dyDescent="0.15">
      <c r="B27" s="85">
        <f>VLOOKUP($D$2,FUNABKU21!$A$2:$F$261,4)</f>
        <v>312</v>
      </c>
      <c r="C27" s="85">
        <f>VLOOKUP($D$2,FUNABKU21!$A$2:$F$261,2)</f>
        <v>108</v>
      </c>
      <c r="D27" s="85">
        <f>VLOOKUP($D$2,FUNABKU21!$A$2:$F$261,3)</f>
        <v>402</v>
      </c>
    </row>
    <row r="28" spans="2:11" ht="14.25" thickBot="1" x14ac:dyDescent="0.2">
      <c r="C28" s="85">
        <f>VLOOKUP($D$2,FUNABKU21!$A$2:$F$261,5)</f>
        <v>414</v>
      </c>
    </row>
    <row r="29" spans="2:11" ht="14.25" thickBot="1" x14ac:dyDescent="0.2">
      <c r="C29" s="1">
        <f>B8</f>
        <v>108</v>
      </c>
      <c r="E29" s="13">
        <f>C26+B27+C27+D27+C28+C29</f>
        <v>1452</v>
      </c>
      <c r="G29" t="s">
        <v>20</v>
      </c>
      <c r="H29" s="106"/>
    </row>
    <row r="30" spans="2:11" x14ac:dyDescent="0.15">
      <c r="E30" s="85">
        <f>MOD(E29,441)</f>
        <v>129</v>
      </c>
      <c r="F30" s="130" t="str">
        <f>VLOOKUP(MOD(E30,8),Sheet2!$A$9:$B$16,2)</f>
        <v>ド</v>
      </c>
      <c r="H30" s="92">
        <f>H29+E29</f>
        <v>1452</v>
      </c>
    </row>
    <row r="31" spans="2:11" x14ac:dyDescent="0.15">
      <c r="H31" s="85">
        <f>IF(MOD(H30,441)=0,441,MOD(H30,441))</f>
        <v>129</v>
      </c>
      <c r="I31" s="130" t="str">
        <f>VLOOKUP(MOD(H31,8),Sheet2!$A$9:$B$16,2)</f>
        <v>ド</v>
      </c>
    </row>
    <row r="32" spans="2:11" x14ac:dyDescent="0.15">
      <c r="B32" s="2" t="s">
        <v>23</v>
      </c>
      <c r="C32" s="95">
        <v>1</v>
      </c>
      <c r="E32" s="141">
        <f>VLOOKUP($C$32,Sheet2!$A$91:$E$142,4)</f>
        <v>108</v>
      </c>
      <c r="F32" s="141">
        <f>VLOOKUP($C$32,Sheet2!$A$91:$E$142,5)</f>
        <v>288</v>
      </c>
      <c r="G32" s="89">
        <f>E32+F32</f>
        <v>396</v>
      </c>
      <c r="J32">
        <f>MOD(Dali!D2,13)</f>
        <v>11</v>
      </c>
    </row>
    <row r="33" spans="2:8" x14ac:dyDescent="0.15">
      <c r="C33" s="91" t="s">
        <v>2</v>
      </c>
      <c r="D33" s="89">
        <f>MOD(G32,260)</f>
        <v>136</v>
      </c>
      <c r="E33" s="1" t="s">
        <v>18</v>
      </c>
      <c r="F33">
        <f>IF(MOD(D33,13)=0,13,MOD(D33,13))</f>
        <v>6</v>
      </c>
      <c r="G33">
        <f>MOD(D33,20)</f>
        <v>16</v>
      </c>
      <c r="H33" s="85">
        <f>MOD(G32,441)</f>
        <v>396</v>
      </c>
    </row>
    <row r="35" spans="2:8" x14ac:dyDescent="0.15">
      <c r="B35" s="96" t="s">
        <v>24</v>
      </c>
    </row>
    <row r="36" spans="2:8" x14ac:dyDescent="0.15">
      <c r="B36" s="85">
        <f>VLOOKUP(MOD($C$2,7),Sheet2!A35:N40,Dali!$F$2+1)</f>
        <v>342</v>
      </c>
    </row>
    <row r="37" spans="2:8" x14ac:dyDescent="0.15">
      <c r="B37" s="85">
        <f>VLOOKUP(MOD($C$2,7),Sheet2!A43:N49,Dali!$F$2+1)</f>
        <v>288</v>
      </c>
    </row>
    <row r="38" spans="2:8" x14ac:dyDescent="0.15">
      <c r="B38" s="85">
        <f>VLOOKUP(MOD($C$2,7),Sheet2!A52:N58,Dali!$F$2+1)</f>
        <v>189</v>
      </c>
    </row>
    <row r="40" spans="2:8" x14ac:dyDescent="0.15">
      <c r="B40" s="3" t="s">
        <v>25</v>
      </c>
    </row>
    <row r="41" spans="2:8" x14ac:dyDescent="0.15">
      <c r="B41" s="85">
        <f>VLOOKUP(C2,Sheet2!A60:B87,2)</f>
        <v>150</v>
      </c>
    </row>
    <row r="43" spans="2:8" x14ac:dyDescent="0.15">
      <c r="B43" s="3" t="s">
        <v>26</v>
      </c>
      <c r="D43" s="98"/>
    </row>
    <row r="44" spans="2:8" x14ac:dyDescent="0.15">
      <c r="B44" s="139">
        <f>VLOOKUP(B2,Calendar!$J$42:$X$54,2)</f>
        <v>94</v>
      </c>
      <c r="C44" s="140">
        <f>VLOOKUP(B2,Calendar!$J$42:$X$54,3)</f>
        <v>356</v>
      </c>
    </row>
    <row r="46" spans="2:8" x14ac:dyDescent="0.15">
      <c r="B46" s="2" t="s">
        <v>27</v>
      </c>
    </row>
    <row r="47" spans="2:8" x14ac:dyDescent="0.15">
      <c r="B47" s="85">
        <f>VLOOKUP(D2,MOAP!A2:C261,3)</f>
        <v>92</v>
      </c>
      <c r="C47" s="99" t="str">
        <f>VLOOKUP(D2,MOAP!A2:C261,2)</f>
        <v>V20,H9</v>
      </c>
    </row>
    <row r="49" spans="2:9" x14ac:dyDescent="0.15">
      <c r="B49" s="3" t="s">
        <v>28</v>
      </c>
    </row>
    <row r="50" spans="2:9" x14ac:dyDescent="0.15">
      <c r="B50" s="112">
        <f>MOD($H$51,441)</f>
        <v>230</v>
      </c>
      <c r="C50" s="2" t="s">
        <v>29</v>
      </c>
      <c r="D50" s="2" t="s">
        <v>30</v>
      </c>
      <c r="E50" s="2" t="s">
        <v>31</v>
      </c>
      <c r="F50" s="2" t="s">
        <v>32</v>
      </c>
      <c r="G50" s="2" t="s">
        <v>33</v>
      </c>
      <c r="H50" s="86" t="s">
        <v>34</v>
      </c>
    </row>
    <row r="51" spans="2:9" x14ac:dyDescent="0.15">
      <c r="C51" s="13">
        <f>$D$2</f>
        <v>141</v>
      </c>
      <c r="D51" s="13">
        <f>VLOOKUP($D$2,FFO!$A$2:$G$261,4)</f>
        <v>258</v>
      </c>
      <c r="E51" s="13">
        <f>VLOOKUP($D$2,FFO!$A$2:$G$261,5)</f>
        <v>11</v>
      </c>
      <c r="F51" s="13">
        <f>VLOOKUP($D$2,FFO!$A$2:$G$261,6)</f>
        <v>120</v>
      </c>
      <c r="G51" s="13">
        <f>VLOOKUP($D$2,FFO!$A$2:$G$261,7)</f>
        <v>141</v>
      </c>
      <c r="H51" s="89">
        <f>SUM(C51:G51)</f>
        <v>671</v>
      </c>
      <c r="I51" s="113"/>
    </row>
    <row r="53" spans="2:9" x14ac:dyDescent="0.15">
      <c r="B53" s="3" t="s">
        <v>35</v>
      </c>
    </row>
    <row r="54" spans="2:9" x14ac:dyDescent="0.15">
      <c r="B54" s="112">
        <f>MOD(SUM(C55:H55),441)</f>
        <v>52</v>
      </c>
      <c r="C54" s="2" t="s">
        <v>29</v>
      </c>
      <c r="D54" s="2" t="s">
        <v>30</v>
      </c>
      <c r="E54" s="2" t="s">
        <v>31</v>
      </c>
      <c r="F54" s="2" t="s">
        <v>32</v>
      </c>
      <c r="G54" s="2" t="s">
        <v>33</v>
      </c>
      <c r="H54" s="2" t="s">
        <v>36</v>
      </c>
    </row>
    <row r="55" spans="2:9" x14ac:dyDescent="0.15">
      <c r="C55" s="13">
        <f>VLOOKUP($D$2,FFS!$A$2:$G$261,3)</f>
        <v>1</v>
      </c>
      <c r="D55" s="13">
        <f>VLOOKUP($D$2,FFS!$A$2:$G$261,4)</f>
        <v>18</v>
      </c>
      <c r="E55" s="13">
        <f>VLOOKUP($D$2,FFS!$A$2:$G$261,5)</f>
        <v>11</v>
      </c>
      <c r="F55" s="13">
        <f>VLOOKUP($D$2,FFS!$A$2:$G$261,6)</f>
        <v>20</v>
      </c>
      <c r="G55" s="13">
        <f>VLOOKUP($D$2,FFS!$A$2:$G$261,7)</f>
        <v>1</v>
      </c>
      <c r="H55" s="89">
        <v>1</v>
      </c>
      <c r="I55" s="90"/>
    </row>
  </sheetData>
  <mergeCells count="1">
    <mergeCell ref="B7:C7"/>
  </mergeCells>
  <phoneticPr fontId="1"/>
  <dataValidations count="1">
    <dataValidation type="list" allowBlank="1" showInputMessage="1" showErrorMessage="1" sqref="C2">
      <formula1>$K$2:$K$5</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444"/>
  <sheetViews>
    <sheetView workbookViewId="0">
      <selection activeCell="B1" sqref="B1"/>
    </sheetView>
  </sheetViews>
  <sheetFormatPr defaultRowHeight="13.5" x14ac:dyDescent="0.15"/>
  <cols>
    <col min="1" max="1" width="5.375" bestFit="1" customWidth="1"/>
    <col min="2" max="2" width="78.875" customWidth="1"/>
  </cols>
  <sheetData>
    <row r="1" spans="1:2" x14ac:dyDescent="0.15">
      <c r="A1" t="s">
        <v>949</v>
      </c>
      <c r="B1" s="133" t="s">
        <v>950</v>
      </c>
    </row>
    <row r="2" spans="1:2" ht="40.5" x14ac:dyDescent="0.15">
      <c r="A2">
        <v>0</v>
      </c>
      <c r="B2" s="131" t="s">
        <v>508</v>
      </c>
    </row>
    <row r="3" spans="1:2" ht="40.5" x14ac:dyDescent="0.15">
      <c r="A3">
        <v>1</v>
      </c>
      <c r="B3" s="131" t="s">
        <v>509</v>
      </c>
    </row>
    <row r="4" spans="1:2" ht="40.5" x14ac:dyDescent="0.15">
      <c r="A4">
        <v>2</v>
      </c>
      <c r="B4" s="131" t="s">
        <v>510</v>
      </c>
    </row>
    <row r="5" spans="1:2" ht="40.5" x14ac:dyDescent="0.15">
      <c r="A5">
        <v>3</v>
      </c>
      <c r="B5" s="131" t="s">
        <v>511</v>
      </c>
    </row>
    <row r="6" spans="1:2" ht="40.5" x14ac:dyDescent="0.15">
      <c r="A6">
        <v>4</v>
      </c>
      <c r="B6" s="131" t="s">
        <v>512</v>
      </c>
    </row>
    <row r="7" spans="1:2" ht="40.5" x14ac:dyDescent="0.15">
      <c r="A7">
        <v>5</v>
      </c>
      <c r="B7" s="131" t="s">
        <v>513</v>
      </c>
    </row>
    <row r="8" spans="1:2" ht="67.5" x14ac:dyDescent="0.15">
      <c r="A8">
        <v>6</v>
      </c>
      <c r="B8" s="131" t="s">
        <v>514</v>
      </c>
    </row>
    <row r="9" spans="1:2" ht="40.5" x14ac:dyDescent="0.15">
      <c r="A9">
        <v>7</v>
      </c>
      <c r="B9" s="131" t="s">
        <v>515</v>
      </c>
    </row>
    <row r="10" spans="1:2" ht="40.5" x14ac:dyDescent="0.15">
      <c r="A10">
        <v>8</v>
      </c>
      <c r="B10" s="131" t="s">
        <v>516</v>
      </c>
    </row>
    <row r="11" spans="1:2" ht="67.5" x14ac:dyDescent="0.15">
      <c r="A11">
        <v>9</v>
      </c>
      <c r="B11" s="131" t="s">
        <v>517</v>
      </c>
    </row>
    <row r="12" spans="1:2" ht="40.5" x14ac:dyDescent="0.15">
      <c r="A12">
        <v>10</v>
      </c>
      <c r="B12" s="131" t="s">
        <v>518</v>
      </c>
    </row>
    <row r="13" spans="1:2" ht="54" x14ac:dyDescent="0.15">
      <c r="A13">
        <v>11</v>
      </c>
      <c r="B13" s="131" t="s">
        <v>519</v>
      </c>
    </row>
    <row r="14" spans="1:2" ht="54" x14ac:dyDescent="0.15">
      <c r="A14">
        <v>12</v>
      </c>
      <c r="B14" s="131" t="s">
        <v>520</v>
      </c>
    </row>
    <row r="15" spans="1:2" ht="94.5" x14ac:dyDescent="0.15">
      <c r="A15">
        <v>13</v>
      </c>
      <c r="B15" s="131" t="s">
        <v>521</v>
      </c>
    </row>
    <row r="16" spans="1:2" ht="40.5" x14ac:dyDescent="0.15">
      <c r="A16">
        <v>14</v>
      </c>
      <c r="B16" s="131" t="s">
        <v>522</v>
      </c>
    </row>
    <row r="17" spans="1:2" ht="40.5" x14ac:dyDescent="0.15">
      <c r="A17">
        <v>15</v>
      </c>
      <c r="B17" s="131" t="s">
        <v>515</v>
      </c>
    </row>
    <row r="18" spans="1:2" ht="40.5" x14ac:dyDescent="0.15">
      <c r="A18">
        <v>16</v>
      </c>
      <c r="B18" s="131" t="s">
        <v>523</v>
      </c>
    </row>
    <row r="19" spans="1:2" ht="40.5" x14ac:dyDescent="0.15">
      <c r="A19">
        <v>17</v>
      </c>
      <c r="B19" s="131" t="s">
        <v>524</v>
      </c>
    </row>
    <row r="20" spans="1:2" ht="54" x14ac:dyDescent="0.15">
      <c r="A20">
        <v>18</v>
      </c>
      <c r="B20" s="131" t="s">
        <v>525</v>
      </c>
    </row>
    <row r="21" spans="1:2" ht="67.5" x14ac:dyDescent="0.15">
      <c r="A21">
        <v>19</v>
      </c>
      <c r="B21" s="131" t="s">
        <v>526</v>
      </c>
    </row>
    <row r="22" spans="1:2" ht="54" x14ac:dyDescent="0.15">
      <c r="A22">
        <v>20</v>
      </c>
      <c r="B22" s="131" t="s">
        <v>527</v>
      </c>
    </row>
    <row r="23" spans="1:2" ht="81" x14ac:dyDescent="0.15">
      <c r="A23">
        <v>21</v>
      </c>
      <c r="B23" s="131" t="s">
        <v>528</v>
      </c>
    </row>
    <row r="24" spans="1:2" ht="40.5" x14ac:dyDescent="0.15">
      <c r="A24">
        <v>22</v>
      </c>
      <c r="B24" s="131" t="s">
        <v>529</v>
      </c>
    </row>
    <row r="25" spans="1:2" ht="27" x14ac:dyDescent="0.15">
      <c r="A25">
        <v>23</v>
      </c>
      <c r="B25" s="131" t="s">
        <v>530</v>
      </c>
    </row>
    <row r="26" spans="1:2" ht="40.5" x14ac:dyDescent="0.15">
      <c r="A26">
        <v>24</v>
      </c>
      <c r="B26" s="131" t="s">
        <v>531</v>
      </c>
    </row>
    <row r="27" spans="1:2" ht="40.5" x14ac:dyDescent="0.15">
      <c r="A27">
        <v>25</v>
      </c>
      <c r="B27" s="131" t="s">
        <v>532</v>
      </c>
    </row>
    <row r="28" spans="1:2" ht="40.5" x14ac:dyDescent="0.15">
      <c r="A28">
        <v>26</v>
      </c>
      <c r="B28" s="131" t="s">
        <v>533</v>
      </c>
    </row>
    <row r="29" spans="1:2" ht="40.5" x14ac:dyDescent="0.15">
      <c r="A29">
        <v>27</v>
      </c>
      <c r="B29" s="131" t="s">
        <v>534</v>
      </c>
    </row>
    <row r="30" spans="1:2" ht="54" x14ac:dyDescent="0.15">
      <c r="A30">
        <v>28</v>
      </c>
      <c r="B30" s="131" t="s">
        <v>535</v>
      </c>
    </row>
    <row r="31" spans="1:2" ht="27" x14ac:dyDescent="0.15">
      <c r="A31">
        <v>29</v>
      </c>
      <c r="B31" s="131" t="s">
        <v>536</v>
      </c>
    </row>
    <row r="32" spans="1:2" ht="27" x14ac:dyDescent="0.15">
      <c r="A32">
        <v>30</v>
      </c>
      <c r="B32" s="131" t="s">
        <v>537</v>
      </c>
    </row>
    <row r="33" spans="1:2" ht="54" x14ac:dyDescent="0.15">
      <c r="A33">
        <v>31</v>
      </c>
      <c r="B33" s="131" t="s">
        <v>538</v>
      </c>
    </row>
    <row r="34" spans="1:2" ht="40.5" x14ac:dyDescent="0.15">
      <c r="A34">
        <v>32</v>
      </c>
      <c r="B34" s="131" t="s">
        <v>539</v>
      </c>
    </row>
    <row r="35" spans="1:2" ht="54" x14ac:dyDescent="0.15">
      <c r="A35">
        <v>33</v>
      </c>
      <c r="B35" s="131" t="s">
        <v>540</v>
      </c>
    </row>
    <row r="36" spans="1:2" ht="40.5" x14ac:dyDescent="0.15">
      <c r="A36">
        <v>34</v>
      </c>
      <c r="B36" s="131" t="s">
        <v>541</v>
      </c>
    </row>
    <row r="37" spans="1:2" ht="40.5" x14ac:dyDescent="0.15">
      <c r="A37">
        <v>35</v>
      </c>
      <c r="B37" s="131" t="s">
        <v>542</v>
      </c>
    </row>
    <row r="38" spans="1:2" ht="54" x14ac:dyDescent="0.15">
      <c r="A38">
        <v>36</v>
      </c>
      <c r="B38" s="131" t="s">
        <v>543</v>
      </c>
    </row>
    <row r="39" spans="1:2" ht="40.5" x14ac:dyDescent="0.15">
      <c r="A39">
        <v>37</v>
      </c>
      <c r="B39" s="131" t="s">
        <v>544</v>
      </c>
    </row>
    <row r="40" spans="1:2" ht="27" x14ac:dyDescent="0.15">
      <c r="A40">
        <v>38</v>
      </c>
      <c r="B40" s="131" t="s">
        <v>545</v>
      </c>
    </row>
    <row r="41" spans="1:2" ht="40.5" x14ac:dyDescent="0.15">
      <c r="A41">
        <v>39</v>
      </c>
      <c r="B41" s="131" t="s">
        <v>546</v>
      </c>
    </row>
    <row r="42" spans="1:2" ht="40.5" x14ac:dyDescent="0.15">
      <c r="A42">
        <v>40</v>
      </c>
      <c r="B42" s="131" t="s">
        <v>547</v>
      </c>
    </row>
    <row r="43" spans="1:2" ht="40.5" x14ac:dyDescent="0.15">
      <c r="A43">
        <v>41</v>
      </c>
      <c r="B43" s="131" t="s">
        <v>548</v>
      </c>
    </row>
    <row r="44" spans="1:2" ht="27" x14ac:dyDescent="0.15">
      <c r="A44">
        <v>42</v>
      </c>
      <c r="B44" s="131" t="s">
        <v>549</v>
      </c>
    </row>
    <row r="45" spans="1:2" ht="27" x14ac:dyDescent="0.15">
      <c r="A45">
        <v>43</v>
      </c>
      <c r="B45" s="131" t="s">
        <v>550</v>
      </c>
    </row>
    <row r="46" spans="1:2" ht="27" x14ac:dyDescent="0.15">
      <c r="A46">
        <v>44</v>
      </c>
      <c r="B46" s="131" t="s">
        <v>551</v>
      </c>
    </row>
    <row r="47" spans="1:2" ht="40.5" x14ac:dyDescent="0.15">
      <c r="A47">
        <v>45</v>
      </c>
      <c r="B47" s="131" t="s">
        <v>552</v>
      </c>
    </row>
    <row r="48" spans="1:2" ht="27" x14ac:dyDescent="0.15">
      <c r="A48">
        <v>46</v>
      </c>
      <c r="B48" s="131" t="s">
        <v>553</v>
      </c>
    </row>
    <row r="49" spans="1:2" ht="40.5" x14ac:dyDescent="0.15">
      <c r="A49">
        <v>47</v>
      </c>
      <c r="B49" s="131" t="s">
        <v>554</v>
      </c>
    </row>
    <row r="50" spans="1:2" ht="40.5" x14ac:dyDescent="0.15">
      <c r="A50">
        <v>48</v>
      </c>
      <c r="B50" s="131" t="s">
        <v>555</v>
      </c>
    </row>
    <row r="51" spans="1:2" ht="67.5" x14ac:dyDescent="0.15">
      <c r="A51">
        <v>49</v>
      </c>
      <c r="B51" s="131" t="s">
        <v>556</v>
      </c>
    </row>
    <row r="52" spans="1:2" ht="27" x14ac:dyDescent="0.15">
      <c r="A52">
        <v>50</v>
      </c>
      <c r="B52" s="131" t="s">
        <v>557</v>
      </c>
    </row>
    <row r="53" spans="1:2" ht="40.5" x14ac:dyDescent="0.15">
      <c r="A53">
        <v>51</v>
      </c>
      <c r="B53" s="131" t="s">
        <v>558</v>
      </c>
    </row>
    <row r="54" spans="1:2" ht="54" x14ac:dyDescent="0.15">
      <c r="A54">
        <v>52</v>
      </c>
      <c r="B54" s="131" t="s">
        <v>559</v>
      </c>
    </row>
    <row r="55" spans="1:2" ht="27" x14ac:dyDescent="0.15">
      <c r="A55">
        <v>53</v>
      </c>
      <c r="B55" s="131" t="s">
        <v>560</v>
      </c>
    </row>
    <row r="56" spans="1:2" ht="54" x14ac:dyDescent="0.15">
      <c r="A56">
        <v>54</v>
      </c>
      <c r="B56" s="131" t="s">
        <v>561</v>
      </c>
    </row>
    <row r="57" spans="1:2" ht="54" x14ac:dyDescent="0.15">
      <c r="A57">
        <v>55</v>
      </c>
      <c r="B57" s="131" t="s">
        <v>562</v>
      </c>
    </row>
    <row r="58" spans="1:2" ht="54" x14ac:dyDescent="0.15">
      <c r="A58">
        <v>56</v>
      </c>
      <c r="B58" s="131" t="s">
        <v>563</v>
      </c>
    </row>
    <row r="59" spans="1:2" ht="54" x14ac:dyDescent="0.15">
      <c r="A59">
        <v>57</v>
      </c>
      <c r="B59" s="131" t="s">
        <v>564</v>
      </c>
    </row>
    <row r="60" spans="1:2" ht="40.5" x14ac:dyDescent="0.15">
      <c r="A60">
        <v>58</v>
      </c>
      <c r="B60" s="131" t="s">
        <v>565</v>
      </c>
    </row>
    <row r="61" spans="1:2" ht="40.5" x14ac:dyDescent="0.15">
      <c r="A61">
        <v>59</v>
      </c>
      <c r="B61" s="131" t="s">
        <v>566</v>
      </c>
    </row>
    <row r="62" spans="1:2" ht="54" x14ac:dyDescent="0.15">
      <c r="A62">
        <v>60</v>
      </c>
      <c r="B62" s="131" t="s">
        <v>567</v>
      </c>
    </row>
    <row r="63" spans="1:2" ht="40.5" x14ac:dyDescent="0.15">
      <c r="A63">
        <v>61</v>
      </c>
      <c r="B63" s="131" t="s">
        <v>568</v>
      </c>
    </row>
    <row r="64" spans="1:2" ht="40.5" x14ac:dyDescent="0.15">
      <c r="A64">
        <v>62</v>
      </c>
      <c r="B64" s="131" t="s">
        <v>569</v>
      </c>
    </row>
    <row r="65" spans="1:2" ht="81" x14ac:dyDescent="0.15">
      <c r="A65">
        <v>63</v>
      </c>
      <c r="B65" s="131" t="s">
        <v>570</v>
      </c>
    </row>
    <row r="66" spans="1:2" ht="243" x14ac:dyDescent="0.15">
      <c r="A66">
        <v>64</v>
      </c>
      <c r="B66" s="131" t="s">
        <v>571</v>
      </c>
    </row>
    <row r="67" spans="1:2" ht="40.5" x14ac:dyDescent="0.15">
      <c r="A67">
        <v>65</v>
      </c>
      <c r="B67" s="131" t="s">
        <v>572</v>
      </c>
    </row>
    <row r="68" spans="1:2" ht="27" x14ac:dyDescent="0.15">
      <c r="A68">
        <v>66</v>
      </c>
      <c r="B68" s="131" t="s">
        <v>573</v>
      </c>
    </row>
    <row r="69" spans="1:2" ht="40.5" x14ac:dyDescent="0.15">
      <c r="A69">
        <v>67</v>
      </c>
      <c r="B69" s="131" t="s">
        <v>574</v>
      </c>
    </row>
    <row r="70" spans="1:2" ht="27" x14ac:dyDescent="0.15">
      <c r="A70">
        <v>68</v>
      </c>
      <c r="B70" s="131" t="s">
        <v>575</v>
      </c>
    </row>
    <row r="71" spans="1:2" ht="27" x14ac:dyDescent="0.15">
      <c r="A71">
        <v>69</v>
      </c>
      <c r="B71" s="131" t="s">
        <v>576</v>
      </c>
    </row>
    <row r="72" spans="1:2" ht="40.5" x14ac:dyDescent="0.15">
      <c r="A72">
        <v>70</v>
      </c>
      <c r="B72" s="131" t="s">
        <v>577</v>
      </c>
    </row>
    <row r="73" spans="1:2" ht="54" x14ac:dyDescent="0.15">
      <c r="A73">
        <v>71</v>
      </c>
      <c r="B73" s="131" t="s">
        <v>578</v>
      </c>
    </row>
    <row r="74" spans="1:2" ht="54" x14ac:dyDescent="0.15">
      <c r="A74">
        <v>72</v>
      </c>
      <c r="B74" s="131" t="s">
        <v>579</v>
      </c>
    </row>
    <row r="75" spans="1:2" ht="54" x14ac:dyDescent="0.15">
      <c r="A75">
        <v>73</v>
      </c>
      <c r="B75" s="131" t="s">
        <v>580</v>
      </c>
    </row>
    <row r="76" spans="1:2" ht="27" x14ac:dyDescent="0.15">
      <c r="A76">
        <v>74</v>
      </c>
      <c r="B76" s="131" t="s">
        <v>581</v>
      </c>
    </row>
    <row r="77" spans="1:2" ht="40.5" x14ac:dyDescent="0.15">
      <c r="A77">
        <v>75</v>
      </c>
      <c r="B77" s="131" t="s">
        <v>582</v>
      </c>
    </row>
    <row r="78" spans="1:2" ht="54" x14ac:dyDescent="0.15">
      <c r="A78">
        <v>76</v>
      </c>
      <c r="B78" s="131" t="s">
        <v>583</v>
      </c>
    </row>
    <row r="79" spans="1:2" ht="40.5" x14ac:dyDescent="0.15">
      <c r="A79">
        <v>77</v>
      </c>
      <c r="B79" s="131" t="s">
        <v>584</v>
      </c>
    </row>
    <row r="80" spans="1:2" ht="40.5" x14ac:dyDescent="0.15">
      <c r="A80">
        <v>78</v>
      </c>
      <c r="B80" s="131" t="s">
        <v>585</v>
      </c>
    </row>
    <row r="81" spans="1:2" ht="27" x14ac:dyDescent="0.15">
      <c r="A81">
        <v>79</v>
      </c>
      <c r="B81" s="131" t="s">
        <v>586</v>
      </c>
    </row>
    <row r="82" spans="1:2" ht="40.5" x14ac:dyDescent="0.15">
      <c r="A82">
        <v>80</v>
      </c>
      <c r="B82" s="131" t="s">
        <v>587</v>
      </c>
    </row>
    <row r="83" spans="1:2" ht="27" x14ac:dyDescent="0.15">
      <c r="A83">
        <v>81</v>
      </c>
      <c r="B83" s="131" t="s">
        <v>588</v>
      </c>
    </row>
    <row r="84" spans="1:2" ht="27" x14ac:dyDescent="0.15">
      <c r="A84">
        <v>82</v>
      </c>
      <c r="B84" s="131" t="s">
        <v>589</v>
      </c>
    </row>
    <row r="85" spans="1:2" ht="40.5" x14ac:dyDescent="0.15">
      <c r="A85">
        <v>83</v>
      </c>
      <c r="B85" s="131" t="s">
        <v>590</v>
      </c>
    </row>
    <row r="86" spans="1:2" ht="54" x14ac:dyDescent="0.15">
      <c r="A86">
        <v>84</v>
      </c>
      <c r="B86" s="131" t="s">
        <v>591</v>
      </c>
    </row>
    <row r="87" spans="1:2" ht="40.5" x14ac:dyDescent="0.15">
      <c r="A87">
        <v>85</v>
      </c>
      <c r="B87" s="131" t="s">
        <v>592</v>
      </c>
    </row>
    <row r="88" spans="1:2" ht="27" x14ac:dyDescent="0.15">
      <c r="A88">
        <v>86</v>
      </c>
      <c r="B88" s="131" t="s">
        <v>593</v>
      </c>
    </row>
    <row r="89" spans="1:2" ht="40.5" x14ac:dyDescent="0.15">
      <c r="A89">
        <v>87</v>
      </c>
      <c r="B89" s="131" t="s">
        <v>594</v>
      </c>
    </row>
    <row r="90" spans="1:2" ht="27" x14ac:dyDescent="0.15">
      <c r="A90">
        <v>88</v>
      </c>
      <c r="B90" s="131" t="s">
        <v>595</v>
      </c>
    </row>
    <row r="91" spans="1:2" ht="27" x14ac:dyDescent="0.15">
      <c r="A91">
        <v>89</v>
      </c>
      <c r="B91" s="131" t="s">
        <v>596</v>
      </c>
    </row>
    <row r="92" spans="1:2" ht="40.5" x14ac:dyDescent="0.15">
      <c r="A92">
        <v>90</v>
      </c>
      <c r="B92" s="131" t="s">
        <v>597</v>
      </c>
    </row>
    <row r="93" spans="1:2" ht="67.5" x14ac:dyDescent="0.15">
      <c r="A93">
        <v>91</v>
      </c>
      <c r="B93" s="131" t="s">
        <v>598</v>
      </c>
    </row>
    <row r="94" spans="1:2" ht="40.5" x14ac:dyDescent="0.15">
      <c r="A94">
        <v>92</v>
      </c>
      <c r="B94" s="131" t="s">
        <v>599</v>
      </c>
    </row>
    <row r="95" spans="1:2" ht="27" x14ac:dyDescent="0.15">
      <c r="A95">
        <v>93</v>
      </c>
      <c r="B95" s="131" t="s">
        <v>600</v>
      </c>
    </row>
    <row r="96" spans="1:2" ht="27" x14ac:dyDescent="0.15">
      <c r="A96">
        <v>94</v>
      </c>
      <c r="B96" s="131" t="s">
        <v>601</v>
      </c>
    </row>
    <row r="97" spans="1:2" ht="27" x14ac:dyDescent="0.15">
      <c r="A97">
        <v>95</v>
      </c>
      <c r="B97" s="131" t="s">
        <v>602</v>
      </c>
    </row>
    <row r="98" spans="1:2" ht="40.5" x14ac:dyDescent="0.15">
      <c r="A98">
        <v>96</v>
      </c>
      <c r="B98" s="131" t="s">
        <v>603</v>
      </c>
    </row>
    <row r="99" spans="1:2" ht="27" x14ac:dyDescent="0.15">
      <c r="A99">
        <v>97</v>
      </c>
      <c r="B99" s="131" t="s">
        <v>604</v>
      </c>
    </row>
    <row r="100" spans="1:2" ht="40.5" x14ac:dyDescent="0.15">
      <c r="A100">
        <v>98</v>
      </c>
      <c r="B100" s="131" t="s">
        <v>605</v>
      </c>
    </row>
    <row r="101" spans="1:2" ht="27" x14ac:dyDescent="0.15">
      <c r="A101">
        <v>99</v>
      </c>
      <c r="B101" s="131" t="s">
        <v>606</v>
      </c>
    </row>
    <row r="102" spans="1:2" ht="40.5" x14ac:dyDescent="0.15">
      <c r="A102">
        <v>100</v>
      </c>
      <c r="B102" s="131" t="s">
        <v>607</v>
      </c>
    </row>
    <row r="103" spans="1:2" ht="27" x14ac:dyDescent="0.15">
      <c r="A103">
        <v>101</v>
      </c>
      <c r="B103" s="131" t="s">
        <v>608</v>
      </c>
    </row>
    <row r="104" spans="1:2" ht="40.5" x14ac:dyDescent="0.15">
      <c r="A104">
        <v>102</v>
      </c>
      <c r="B104" s="131" t="s">
        <v>609</v>
      </c>
    </row>
    <row r="105" spans="1:2" ht="27" x14ac:dyDescent="0.15">
      <c r="A105">
        <v>103</v>
      </c>
      <c r="B105" s="131" t="s">
        <v>610</v>
      </c>
    </row>
    <row r="106" spans="1:2" ht="40.5" x14ac:dyDescent="0.15">
      <c r="A106">
        <v>104</v>
      </c>
      <c r="B106" s="131" t="s">
        <v>611</v>
      </c>
    </row>
    <row r="107" spans="1:2" ht="27" x14ac:dyDescent="0.15">
      <c r="A107">
        <v>105</v>
      </c>
      <c r="B107" s="131" t="s">
        <v>612</v>
      </c>
    </row>
    <row r="108" spans="1:2" ht="40.5" x14ac:dyDescent="0.15">
      <c r="A108">
        <v>106</v>
      </c>
      <c r="B108" s="131" t="s">
        <v>613</v>
      </c>
    </row>
    <row r="109" spans="1:2" ht="40.5" x14ac:dyDescent="0.15">
      <c r="A109">
        <v>107</v>
      </c>
      <c r="B109" s="131" t="s">
        <v>614</v>
      </c>
    </row>
    <row r="110" spans="1:2" ht="54" x14ac:dyDescent="0.15">
      <c r="A110">
        <v>108</v>
      </c>
      <c r="B110" s="131" t="s">
        <v>615</v>
      </c>
    </row>
    <row r="111" spans="1:2" ht="40.5" x14ac:dyDescent="0.15">
      <c r="A111">
        <v>109</v>
      </c>
      <c r="B111" s="131" t="s">
        <v>616</v>
      </c>
    </row>
    <row r="112" spans="1:2" ht="27" x14ac:dyDescent="0.15">
      <c r="A112">
        <v>110</v>
      </c>
      <c r="B112" s="131" t="s">
        <v>617</v>
      </c>
    </row>
    <row r="113" spans="1:2" ht="40.5" x14ac:dyDescent="0.15">
      <c r="A113">
        <v>111</v>
      </c>
      <c r="B113" s="131" t="s">
        <v>618</v>
      </c>
    </row>
    <row r="114" spans="1:2" ht="27" x14ac:dyDescent="0.15">
      <c r="A114">
        <v>112</v>
      </c>
      <c r="B114" s="131" t="s">
        <v>619</v>
      </c>
    </row>
    <row r="115" spans="1:2" ht="54" x14ac:dyDescent="0.15">
      <c r="A115">
        <v>113</v>
      </c>
      <c r="B115" s="131" t="s">
        <v>620</v>
      </c>
    </row>
    <row r="116" spans="1:2" ht="40.5" x14ac:dyDescent="0.15">
      <c r="A116">
        <v>114</v>
      </c>
      <c r="B116" s="131" t="s">
        <v>621</v>
      </c>
    </row>
    <row r="117" spans="1:2" ht="27" x14ac:dyDescent="0.15">
      <c r="A117">
        <v>115</v>
      </c>
      <c r="B117" s="131" t="s">
        <v>622</v>
      </c>
    </row>
    <row r="118" spans="1:2" ht="27" x14ac:dyDescent="0.15">
      <c r="A118">
        <v>116</v>
      </c>
      <c r="B118" s="131" t="s">
        <v>623</v>
      </c>
    </row>
    <row r="119" spans="1:2" ht="54" x14ac:dyDescent="0.15">
      <c r="A119">
        <v>117</v>
      </c>
      <c r="B119" s="131" t="s">
        <v>624</v>
      </c>
    </row>
    <row r="120" spans="1:2" ht="40.5" x14ac:dyDescent="0.15">
      <c r="A120">
        <v>118</v>
      </c>
      <c r="B120" s="131" t="s">
        <v>625</v>
      </c>
    </row>
    <row r="121" spans="1:2" ht="40.5" x14ac:dyDescent="0.15">
      <c r="A121">
        <v>119</v>
      </c>
      <c r="B121" s="131" t="s">
        <v>626</v>
      </c>
    </row>
    <row r="122" spans="1:2" ht="40.5" x14ac:dyDescent="0.15">
      <c r="A122">
        <v>120</v>
      </c>
      <c r="B122" s="131" t="s">
        <v>627</v>
      </c>
    </row>
    <row r="123" spans="1:2" ht="40.5" x14ac:dyDescent="0.15">
      <c r="A123">
        <v>121</v>
      </c>
      <c r="B123" s="131" t="s">
        <v>628</v>
      </c>
    </row>
    <row r="124" spans="1:2" ht="27" x14ac:dyDescent="0.15">
      <c r="A124">
        <v>122</v>
      </c>
      <c r="B124" s="131" t="s">
        <v>629</v>
      </c>
    </row>
    <row r="125" spans="1:2" ht="54" x14ac:dyDescent="0.15">
      <c r="A125">
        <v>123</v>
      </c>
      <c r="B125" s="131" t="s">
        <v>630</v>
      </c>
    </row>
    <row r="126" spans="1:2" ht="27" x14ac:dyDescent="0.15">
      <c r="A126">
        <v>124</v>
      </c>
      <c r="B126" s="131" t="s">
        <v>631</v>
      </c>
    </row>
    <row r="127" spans="1:2" ht="27" x14ac:dyDescent="0.15">
      <c r="A127">
        <v>125</v>
      </c>
      <c r="B127" s="131" t="s">
        <v>632</v>
      </c>
    </row>
    <row r="128" spans="1:2" ht="67.5" x14ac:dyDescent="0.15">
      <c r="A128">
        <v>126</v>
      </c>
      <c r="B128" s="131" t="s">
        <v>633</v>
      </c>
    </row>
    <row r="129" spans="1:2" ht="27" x14ac:dyDescent="0.15">
      <c r="A129">
        <v>127</v>
      </c>
      <c r="B129" s="131" t="s">
        <v>634</v>
      </c>
    </row>
    <row r="130" spans="1:2" ht="40.5" x14ac:dyDescent="0.15">
      <c r="A130">
        <v>128</v>
      </c>
      <c r="B130" s="131" t="s">
        <v>635</v>
      </c>
    </row>
    <row r="131" spans="1:2" ht="40.5" x14ac:dyDescent="0.15">
      <c r="A131">
        <v>129</v>
      </c>
      <c r="B131" s="131" t="s">
        <v>636</v>
      </c>
    </row>
    <row r="132" spans="1:2" ht="27" x14ac:dyDescent="0.15">
      <c r="A132">
        <v>130</v>
      </c>
      <c r="B132" s="131" t="s">
        <v>637</v>
      </c>
    </row>
    <row r="133" spans="1:2" ht="27" x14ac:dyDescent="0.15">
      <c r="A133">
        <v>131</v>
      </c>
      <c r="B133" s="131" t="s">
        <v>638</v>
      </c>
    </row>
    <row r="134" spans="1:2" ht="40.5" x14ac:dyDescent="0.15">
      <c r="A134">
        <v>132</v>
      </c>
      <c r="B134" s="131" t="s">
        <v>639</v>
      </c>
    </row>
    <row r="135" spans="1:2" ht="54" x14ac:dyDescent="0.15">
      <c r="A135">
        <v>133</v>
      </c>
      <c r="B135" s="131" t="s">
        <v>640</v>
      </c>
    </row>
    <row r="136" spans="1:2" ht="27" x14ac:dyDescent="0.15">
      <c r="A136">
        <v>134</v>
      </c>
      <c r="B136" s="131" t="s">
        <v>641</v>
      </c>
    </row>
    <row r="137" spans="1:2" ht="27" x14ac:dyDescent="0.15">
      <c r="A137">
        <v>135</v>
      </c>
      <c r="B137" s="131" t="s">
        <v>642</v>
      </c>
    </row>
    <row r="138" spans="1:2" ht="27" x14ac:dyDescent="0.15">
      <c r="A138">
        <v>136</v>
      </c>
      <c r="B138" s="131" t="s">
        <v>643</v>
      </c>
    </row>
    <row r="139" spans="1:2" ht="40.5" x14ac:dyDescent="0.15">
      <c r="A139">
        <v>137</v>
      </c>
      <c r="B139" s="131" t="s">
        <v>644</v>
      </c>
    </row>
    <row r="140" spans="1:2" ht="27" x14ac:dyDescent="0.15">
      <c r="A140">
        <v>138</v>
      </c>
      <c r="B140" s="131" t="s">
        <v>645</v>
      </c>
    </row>
    <row r="141" spans="1:2" ht="27" x14ac:dyDescent="0.15">
      <c r="A141">
        <v>139</v>
      </c>
      <c r="B141" s="131" t="s">
        <v>646</v>
      </c>
    </row>
    <row r="142" spans="1:2" ht="40.5" x14ac:dyDescent="0.15">
      <c r="A142">
        <v>140</v>
      </c>
      <c r="B142" s="131" t="s">
        <v>647</v>
      </c>
    </row>
    <row r="143" spans="1:2" ht="27" x14ac:dyDescent="0.15">
      <c r="A143">
        <v>141</v>
      </c>
      <c r="B143" s="131" t="s">
        <v>648</v>
      </c>
    </row>
    <row r="144" spans="1:2" ht="27" x14ac:dyDescent="0.15">
      <c r="A144">
        <v>142</v>
      </c>
      <c r="B144" s="131" t="s">
        <v>649</v>
      </c>
    </row>
    <row r="145" spans="1:2" ht="27" x14ac:dyDescent="0.15">
      <c r="A145">
        <v>143</v>
      </c>
      <c r="B145" s="131" t="s">
        <v>650</v>
      </c>
    </row>
    <row r="146" spans="1:2" ht="67.5" x14ac:dyDescent="0.15">
      <c r="A146">
        <v>144</v>
      </c>
      <c r="B146" s="131" t="s">
        <v>651</v>
      </c>
    </row>
    <row r="147" spans="1:2" ht="27" x14ac:dyDescent="0.15">
      <c r="A147">
        <v>145</v>
      </c>
      <c r="B147" s="131" t="s">
        <v>652</v>
      </c>
    </row>
    <row r="148" spans="1:2" ht="27" x14ac:dyDescent="0.15">
      <c r="A148">
        <v>146</v>
      </c>
      <c r="B148" s="131" t="s">
        <v>653</v>
      </c>
    </row>
    <row r="149" spans="1:2" ht="67.5" x14ac:dyDescent="0.15">
      <c r="A149">
        <v>147</v>
      </c>
      <c r="B149" s="131" t="s">
        <v>654</v>
      </c>
    </row>
    <row r="150" spans="1:2" ht="27" x14ac:dyDescent="0.15">
      <c r="A150">
        <v>148</v>
      </c>
      <c r="B150" s="131" t="s">
        <v>655</v>
      </c>
    </row>
    <row r="151" spans="1:2" ht="40.5" x14ac:dyDescent="0.15">
      <c r="A151">
        <v>149</v>
      </c>
      <c r="B151" s="131" t="s">
        <v>656</v>
      </c>
    </row>
    <row r="152" spans="1:2" ht="40.5" x14ac:dyDescent="0.15">
      <c r="A152">
        <v>150</v>
      </c>
      <c r="B152" s="131" t="s">
        <v>657</v>
      </c>
    </row>
    <row r="153" spans="1:2" ht="40.5" x14ac:dyDescent="0.15">
      <c r="A153">
        <v>151</v>
      </c>
      <c r="B153" s="131" t="s">
        <v>658</v>
      </c>
    </row>
    <row r="154" spans="1:2" ht="27" x14ac:dyDescent="0.15">
      <c r="A154">
        <v>152</v>
      </c>
      <c r="B154" s="131" t="s">
        <v>659</v>
      </c>
    </row>
    <row r="155" spans="1:2" ht="27" x14ac:dyDescent="0.15">
      <c r="A155">
        <v>153</v>
      </c>
      <c r="B155" s="131" t="s">
        <v>660</v>
      </c>
    </row>
    <row r="156" spans="1:2" ht="40.5" x14ac:dyDescent="0.15">
      <c r="A156">
        <v>154</v>
      </c>
      <c r="B156" s="131" t="s">
        <v>661</v>
      </c>
    </row>
    <row r="157" spans="1:2" ht="40.5" x14ac:dyDescent="0.15">
      <c r="A157">
        <v>155</v>
      </c>
      <c r="B157" s="131" t="s">
        <v>662</v>
      </c>
    </row>
    <row r="158" spans="1:2" ht="40.5" x14ac:dyDescent="0.15">
      <c r="A158">
        <v>156</v>
      </c>
      <c r="B158" s="131" t="s">
        <v>663</v>
      </c>
    </row>
    <row r="159" spans="1:2" ht="40.5" x14ac:dyDescent="0.15">
      <c r="A159">
        <v>157</v>
      </c>
      <c r="B159" s="131" t="s">
        <v>664</v>
      </c>
    </row>
    <row r="160" spans="1:2" ht="27" x14ac:dyDescent="0.15">
      <c r="A160">
        <v>158</v>
      </c>
      <c r="B160" s="131" t="s">
        <v>665</v>
      </c>
    </row>
    <row r="161" spans="1:2" ht="40.5" x14ac:dyDescent="0.15">
      <c r="A161">
        <v>159</v>
      </c>
      <c r="B161" s="131" t="s">
        <v>666</v>
      </c>
    </row>
    <row r="162" spans="1:2" ht="40.5" x14ac:dyDescent="0.15">
      <c r="A162">
        <v>160</v>
      </c>
      <c r="B162" s="131" t="s">
        <v>667</v>
      </c>
    </row>
    <row r="163" spans="1:2" ht="54" x14ac:dyDescent="0.15">
      <c r="A163">
        <v>161</v>
      </c>
      <c r="B163" s="131" t="s">
        <v>668</v>
      </c>
    </row>
    <row r="164" spans="1:2" ht="54" x14ac:dyDescent="0.15">
      <c r="A164">
        <v>162</v>
      </c>
      <c r="B164" s="131" t="s">
        <v>669</v>
      </c>
    </row>
    <row r="165" spans="1:2" ht="40.5" x14ac:dyDescent="0.15">
      <c r="A165">
        <v>163</v>
      </c>
      <c r="B165" s="131" t="s">
        <v>670</v>
      </c>
    </row>
    <row r="166" spans="1:2" ht="40.5" x14ac:dyDescent="0.15">
      <c r="A166">
        <v>164</v>
      </c>
      <c r="B166" s="131" t="s">
        <v>671</v>
      </c>
    </row>
    <row r="167" spans="1:2" ht="40.5" x14ac:dyDescent="0.15">
      <c r="A167">
        <v>165</v>
      </c>
      <c r="B167" s="131" t="s">
        <v>672</v>
      </c>
    </row>
    <row r="168" spans="1:2" ht="27" x14ac:dyDescent="0.15">
      <c r="A168">
        <v>166</v>
      </c>
      <c r="B168" s="131" t="s">
        <v>673</v>
      </c>
    </row>
    <row r="169" spans="1:2" ht="27" x14ac:dyDescent="0.15">
      <c r="A169">
        <v>167</v>
      </c>
      <c r="B169" s="131" t="s">
        <v>674</v>
      </c>
    </row>
    <row r="170" spans="1:2" ht="40.5" x14ac:dyDescent="0.15">
      <c r="A170">
        <v>168</v>
      </c>
      <c r="B170" s="131" t="s">
        <v>675</v>
      </c>
    </row>
    <row r="171" spans="1:2" ht="40.5" x14ac:dyDescent="0.15">
      <c r="A171">
        <v>169</v>
      </c>
      <c r="B171" s="131" t="s">
        <v>676</v>
      </c>
    </row>
    <row r="172" spans="1:2" ht="27" x14ac:dyDescent="0.15">
      <c r="A172">
        <v>170</v>
      </c>
      <c r="B172" s="131" t="s">
        <v>677</v>
      </c>
    </row>
    <row r="173" spans="1:2" ht="27" x14ac:dyDescent="0.15">
      <c r="A173">
        <v>171</v>
      </c>
      <c r="B173" s="131" t="s">
        <v>678</v>
      </c>
    </row>
    <row r="174" spans="1:2" ht="27" x14ac:dyDescent="0.15">
      <c r="A174">
        <v>172</v>
      </c>
      <c r="B174" s="131" t="s">
        <v>679</v>
      </c>
    </row>
    <row r="175" spans="1:2" ht="40.5" x14ac:dyDescent="0.15">
      <c r="A175">
        <v>173</v>
      </c>
      <c r="B175" s="131" t="s">
        <v>680</v>
      </c>
    </row>
    <row r="176" spans="1:2" ht="54" x14ac:dyDescent="0.15">
      <c r="A176">
        <v>174</v>
      </c>
      <c r="B176" s="131" t="s">
        <v>681</v>
      </c>
    </row>
    <row r="177" spans="1:2" ht="27" x14ac:dyDescent="0.15">
      <c r="A177">
        <v>175</v>
      </c>
      <c r="B177" s="131" t="s">
        <v>682</v>
      </c>
    </row>
    <row r="178" spans="1:2" ht="27" x14ac:dyDescent="0.15">
      <c r="A178">
        <v>176</v>
      </c>
      <c r="B178" s="131" t="s">
        <v>683</v>
      </c>
    </row>
    <row r="179" spans="1:2" ht="54" x14ac:dyDescent="0.15">
      <c r="A179">
        <v>177</v>
      </c>
      <c r="B179" s="131" t="s">
        <v>684</v>
      </c>
    </row>
    <row r="180" spans="1:2" ht="40.5" x14ac:dyDescent="0.15">
      <c r="A180">
        <v>178</v>
      </c>
      <c r="B180" s="131" t="s">
        <v>685</v>
      </c>
    </row>
    <row r="181" spans="1:2" ht="27" x14ac:dyDescent="0.15">
      <c r="A181">
        <v>179</v>
      </c>
      <c r="B181" s="131" t="s">
        <v>686</v>
      </c>
    </row>
    <row r="182" spans="1:2" ht="40.5" x14ac:dyDescent="0.15">
      <c r="A182">
        <v>180</v>
      </c>
      <c r="B182" s="131" t="s">
        <v>687</v>
      </c>
    </row>
    <row r="183" spans="1:2" ht="40.5" x14ac:dyDescent="0.15">
      <c r="A183">
        <v>181</v>
      </c>
      <c r="B183" s="131" t="s">
        <v>688</v>
      </c>
    </row>
    <row r="184" spans="1:2" ht="40.5" x14ac:dyDescent="0.15">
      <c r="A184">
        <v>182</v>
      </c>
      <c r="B184" s="131" t="s">
        <v>689</v>
      </c>
    </row>
    <row r="185" spans="1:2" ht="27" x14ac:dyDescent="0.15">
      <c r="A185">
        <v>183</v>
      </c>
      <c r="B185" s="131" t="s">
        <v>690</v>
      </c>
    </row>
    <row r="186" spans="1:2" ht="27" x14ac:dyDescent="0.15">
      <c r="A186">
        <v>184</v>
      </c>
      <c r="B186" s="131" t="s">
        <v>691</v>
      </c>
    </row>
    <row r="187" spans="1:2" ht="54" x14ac:dyDescent="0.15">
      <c r="A187">
        <v>185</v>
      </c>
      <c r="B187" s="131" t="s">
        <v>692</v>
      </c>
    </row>
    <row r="188" spans="1:2" ht="40.5" x14ac:dyDescent="0.15">
      <c r="A188">
        <v>186</v>
      </c>
      <c r="B188" s="131" t="s">
        <v>693</v>
      </c>
    </row>
    <row r="189" spans="1:2" ht="27" x14ac:dyDescent="0.15">
      <c r="A189">
        <v>187</v>
      </c>
      <c r="B189" s="131" t="s">
        <v>694</v>
      </c>
    </row>
    <row r="190" spans="1:2" ht="40.5" x14ac:dyDescent="0.15">
      <c r="A190">
        <v>188</v>
      </c>
      <c r="B190" s="131" t="s">
        <v>695</v>
      </c>
    </row>
    <row r="191" spans="1:2" ht="40.5" x14ac:dyDescent="0.15">
      <c r="A191">
        <v>189</v>
      </c>
      <c r="B191" s="131" t="s">
        <v>696</v>
      </c>
    </row>
    <row r="192" spans="1:2" x14ac:dyDescent="0.15">
      <c r="A192">
        <v>190</v>
      </c>
      <c r="B192" s="131" t="s">
        <v>697</v>
      </c>
    </row>
    <row r="193" spans="1:2" ht="54" x14ac:dyDescent="0.15">
      <c r="A193">
        <v>191</v>
      </c>
      <c r="B193" s="131" t="s">
        <v>698</v>
      </c>
    </row>
    <row r="194" spans="1:2" ht="40.5" x14ac:dyDescent="0.15">
      <c r="A194">
        <v>192</v>
      </c>
      <c r="B194" s="131" t="s">
        <v>699</v>
      </c>
    </row>
    <row r="195" spans="1:2" ht="54" x14ac:dyDescent="0.15">
      <c r="A195">
        <v>193</v>
      </c>
      <c r="B195" s="131" t="s">
        <v>700</v>
      </c>
    </row>
    <row r="196" spans="1:2" ht="40.5" x14ac:dyDescent="0.15">
      <c r="A196">
        <v>194</v>
      </c>
      <c r="B196" s="131" t="s">
        <v>701</v>
      </c>
    </row>
    <row r="197" spans="1:2" ht="40.5" x14ac:dyDescent="0.15">
      <c r="A197">
        <v>195</v>
      </c>
      <c r="B197" s="131" t="s">
        <v>702</v>
      </c>
    </row>
    <row r="198" spans="1:2" ht="54" x14ac:dyDescent="0.15">
      <c r="A198">
        <v>196</v>
      </c>
      <c r="B198" s="131" t="s">
        <v>703</v>
      </c>
    </row>
    <row r="199" spans="1:2" ht="54" x14ac:dyDescent="0.15">
      <c r="A199">
        <v>197</v>
      </c>
      <c r="B199" s="131" t="s">
        <v>704</v>
      </c>
    </row>
    <row r="200" spans="1:2" ht="67.5" x14ac:dyDescent="0.15">
      <c r="A200">
        <v>198</v>
      </c>
      <c r="B200" s="131" t="s">
        <v>705</v>
      </c>
    </row>
    <row r="201" spans="1:2" ht="40.5" x14ac:dyDescent="0.15">
      <c r="A201">
        <v>199</v>
      </c>
      <c r="B201" s="131" t="s">
        <v>706</v>
      </c>
    </row>
    <row r="202" spans="1:2" ht="54" x14ac:dyDescent="0.15">
      <c r="A202">
        <v>200</v>
      </c>
      <c r="B202" s="131" t="s">
        <v>707</v>
      </c>
    </row>
    <row r="203" spans="1:2" ht="40.5" x14ac:dyDescent="0.15">
      <c r="A203">
        <v>201</v>
      </c>
      <c r="B203" s="131" t="s">
        <v>708</v>
      </c>
    </row>
    <row r="204" spans="1:2" ht="40.5" x14ac:dyDescent="0.15">
      <c r="A204">
        <v>202</v>
      </c>
      <c r="B204" s="131" t="s">
        <v>709</v>
      </c>
    </row>
    <row r="205" spans="1:2" ht="40.5" x14ac:dyDescent="0.15">
      <c r="A205">
        <v>203</v>
      </c>
      <c r="B205" s="131" t="s">
        <v>710</v>
      </c>
    </row>
    <row r="206" spans="1:2" ht="27" x14ac:dyDescent="0.15">
      <c r="A206">
        <v>204</v>
      </c>
      <c r="B206" s="131" t="s">
        <v>711</v>
      </c>
    </row>
    <row r="207" spans="1:2" ht="27" x14ac:dyDescent="0.15">
      <c r="A207">
        <v>205</v>
      </c>
      <c r="B207" s="131" t="s">
        <v>712</v>
      </c>
    </row>
    <row r="208" spans="1:2" ht="54" x14ac:dyDescent="0.15">
      <c r="A208">
        <v>206</v>
      </c>
      <c r="B208" s="131" t="s">
        <v>713</v>
      </c>
    </row>
    <row r="209" spans="1:2" ht="40.5" x14ac:dyDescent="0.15">
      <c r="A209">
        <v>207</v>
      </c>
      <c r="B209" s="131" t="s">
        <v>714</v>
      </c>
    </row>
    <row r="210" spans="1:2" ht="54" x14ac:dyDescent="0.15">
      <c r="A210">
        <v>208</v>
      </c>
      <c r="B210" s="131" t="s">
        <v>715</v>
      </c>
    </row>
    <row r="211" spans="1:2" ht="40.5" x14ac:dyDescent="0.15">
      <c r="A211">
        <v>209</v>
      </c>
      <c r="B211" s="131" t="s">
        <v>716</v>
      </c>
    </row>
    <row r="212" spans="1:2" ht="40.5" x14ac:dyDescent="0.15">
      <c r="A212">
        <v>210</v>
      </c>
      <c r="B212" s="131" t="s">
        <v>717</v>
      </c>
    </row>
    <row r="213" spans="1:2" ht="54" x14ac:dyDescent="0.15">
      <c r="A213">
        <v>211</v>
      </c>
      <c r="B213" s="131" t="s">
        <v>718</v>
      </c>
    </row>
    <row r="214" spans="1:2" ht="40.5" x14ac:dyDescent="0.15">
      <c r="A214">
        <v>212</v>
      </c>
      <c r="B214" s="131" t="s">
        <v>719</v>
      </c>
    </row>
    <row r="215" spans="1:2" ht="27" x14ac:dyDescent="0.15">
      <c r="A215">
        <v>213</v>
      </c>
      <c r="B215" s="131" t="s">
        <v>720</v>
      </c>
    </row>
    <row r="216" spans="1:2" ht="40.5" x14ac:dyDescent="0.15">
      <c r="A216">
        <v>214</v>
      </c>
      <c r="B216" s="131" t="s">
        <v>721</v>
      </c>
    </row>
    <row r="217" spans="1:2" ht="40.5" x14ac:dyDescent="0.15">
      <c r="A217">
        <v>215</v>
      </c>
      <c r="B217" s="131" t="s">
        <v>722</v>
      </c>
    </row>
    <row r="218" spans="1:2" ht="54" x14ac:dyDescent="0.15">
      <c r="A218">
        <v>216</v>
      </c>
      <c r="B218" s="131" t="s">
        <v>723</v>
      </c>
    </row>
    <row r="219" spans="1:2" ht="54" x14ac:dyDescent="0.15">
      <c r="A219">
        <v>217</v>
      </c>
      <c r="B219" s="131" t="s">
        <v>724</v>
      </c>
    </row>
    <row r="220" spans="1:2" ht="54" x14ac:dyDescent="0.15">
      <c r="A220">
        <v>218</v>
      </c>
      <c r="B220" s="131" t="s">
        <v>725</v>
      </c>
    </row>
    <row r="221" spans="1:2" ht="27" x14ac:dyDescent="0.15">
      <c r="A221">
        <v>219</v>
      </c>
      <c r="B221" s="131" t="s">
        <v>726</v>
      </c>
    </row>
    <row r="222" spans="1:2" ht="27" x14ac:dyDescent="0.15">
      <c r="A222">
        <v>220</v>
      </c>
      <c r="B222" s="131" t="s">
        <v>727</v>
      </c>
    </row>
    <row r="223" spans="1:2" ht="67.5" x14ac:dyDescent="0.15">
      <c r="A223">
        <v>221</v>
      </c>
      <c r="B223" s="131" t="s">
        <v>728</v>
      </c>
    </row>
    <row r="224" spans="1:2" ht="40.5" x14ac:dyDescent="0.15">
      <c r="A224">
        <v>222</v>
      </c>
      <c r="B224" s="131" t="s">
        <v>729</v>
      </c>
    </row>
    <row r="225" spans="1:2" ht="40.5" x14ac:dyDescent="0.15">
      <c r="A225">
        <v>223</v>
      </c>
      <c r="B225" s="131" t="s">
        <v>730</v>
      </c>
    </row>
    <row r="226" spans="1:2" ht="67.5" x14ac:dyDescent="0.15">
      <c r="A226">
        <v>224</v>
      </c>
      <c r="B226" s="131" t="s">
        <v>731</v>
      </c>
    </row>
    <row r="227" spans="1:2" ht="27" x14ac:dyDescent="0.15">
      <c r="A227">
        <v>225</v>
      </c>
      <c r="B227" s="131" t="s">
        <v>732</v>
      </c>
    </row>
    <row r="228" spans="1:2" ht="40.5" x14ac:dyDescent="0.15">
      <c r="A228">
        <v>226</v>
      </c>
      <c r="B228" s="131" t="s">
        <v>733</v>
      </c>
    </row>
    <row r="229" spans="1:2" ht="54" x14ac:dyDescent="0.15">
      <c r="A229">
        <v>227</v>
      </c>
      <c r="B229" s="131" t="s">
        <v>734</v>
      </c>
    </row>
    <row r="230" spans="1:2" ht="27" x14ac:dyDescent="0.15">
      <c r="A230">
        <v>228</v>
      </c>
      <c r="B230" s="131" t="s">
        <v>735</v>
      </c>
    </row>
    <row r="231" spans="1:2" ht="40.5" x14ac:dyDescent="0.15">
      <c r="A231">
        <v>229</v>
      </c>
      <c r="B231" s="131" t="s">
        <v>736</v>
      </c>
    </row>
    <row r="232" spans="1:2" ht="54" x14ac:dyDescent="0.15">
      <c r="A232">
        <v>230</v>
      </c>
      <c r="B232" s="131" t="s">
        <v>737</v>
      </c>
    </row>
    <row r="233" spans="1:2" ht="67.5" x14ac:dyDescent="0.15">
      <c r="A233">
        <v>231</v>
      </c>
      <c r="B233" s="131" t="s">
        <v>738</v>
      </c>
    </row>
    <row r="234" spans="1:2" ht="27" x14ac:dyDescent="0.15">
      <c r="A234">
        <v>232</v>
      </c>
      <c r="B234" s="131" t="s">
        <v>739</v>
      </c>
    </row>
    <row r="235" spans="1:2" ht="27" x14ac:dyDescent="0.15">
      <c r="A235">
        <v>233</v>
      </c>
      <c r="B235" s="131" t="s">
        <v>740</v>
      </c>
    </row>
    <row r="236" spans="1:2" ht="67.5" x14ac:dyDescent="0.15">
      <c r="A236">
        <v>234</v>
      </c>
      <c r="B236" s="131" t="s">
        <v>741</v>
      </c>
    </row>
    <row r="237" spans="1:2" ht="40.5" x14ac:dyDescent="0.15">
      <c r="A237">
        <v>235</v>
      </c>
      <c r="B237" s="131" t="s">
        <v>742</v>
      </c>
    </row>
    <row r="238" spans="1:2" ht="40.5" x14ac:dyDescent="0.15">
      <c r="A238">
        <v>236</v>
      </c>
      <c r="B238" s="131" t="s">
        <v>743</v>
      </c>
    </row>
    <row r="239" spans="1:2" ht="40.5" x14ac:dyDescent="0.15">
      <c r="A239">
        <v>237</v>
      </c>
      <c r="B239" s="131" t="s">
        <v>744</v>
      </c>
    </row>
    <row r="240" spans="1:2" ht="67.5" x14ac:dyDescent="0.15">
      <c r="A240">
        <v>238</v>
      </c>
      <c r="B240" s="131" t="s">
        <v>745</v>
      </c>
    </row>
    <row r="241" spans="1:2" ht="40.5" x14ac:dyDescent="0.15">
      <c r="A241">
        <v>239</v>
      </c>
      <c r="B241" s="131" t="s">
        <v>746</v>
      </c>
    </row>
    <row r="242" spans="1:2" ht="40.5" x14ac:dyDescent="0.15">
      <c r="A242">
        <v>240</v>
      </c>
      <c r="B242" s="131" t="s">
        <v>747</v>
      </c>
    </row>
    <row r="243" spans="1:2" ht="40.5" x14ac:dyDescent="0.15">
      <c r="A243">
        <v>241</v>
      </c>
      <c r="B243" s="131" t="s">
        <v>748</v>
      </c>
    </row>
    <row r="244" spans="1:2" ht="40.5" x14ac:dyDescent="0.15">
      <c r="A244">
        <v>242</v>
      </c>
      <c r="B244" s="131" t="s">
        <v>749</v>
      </c>
    </row>
    <row r="245" spans="1:2" ht="40.5" x14ac:dyDescent="0.15">
      <c r="A245">
        <v>243</v>
      </c>
      <c r="B245" s="131" t="s">
        <v>750</v>
      </c>
    </row>
    <row r="246" spans="1:2" ht="40.5" x14ac:dyDescent="0.15">
      <c r="A246">
        <v>244</v>
      </c>
      <c r="B246" s="131" t="s">
        <v>751</v>
      </c>
    </row>
    <row r="247" spans="1:2" ht="40.5" x14ac:dyDescent="0.15">
      <c r="A247">
        <v>245</v>
      </c>
      <c r="B247" s="131" t="s">
        <v>752</v>
      </c>
    </row>
    <row r="248" spans="1:2" ht="40.5" x14ac:dyDescent="0.15">
      <c r="A248">
        <v>246</v>
      </c>
      <c r="B248" s="131" t="s">
        <v>753</v>
      </c>
    </row>
    <row r="249" spans="1:2" ht="54" x14ac:dyDescent="0.15">
      <c r="A249">
        <v>247</v>
      </c>
      <c r="B249" s="131" t="s">
        <v>754</v>
      </c>
    </row>
    <row r="250" spans="1:2" ht="27" x14ac:dyDescent="0.15">
      <c r="A250">
        <v>248</v>
      </c>
      <c r="B250" s="131" t="s">
        <v>755</v>
      </c>
    </row>
    <row r="251" spans="1:2" ht="40.5" x14ac:dyDescent="0.15">
      <c r="A251">
        <v>249</v>
      </c>
      <c r="B251" s="131" t="s">
        <v>756</v>
      </c>
    </row>
    <row r="252" spans="1:2" x14ac:dyDescent="0.15">
      <c r="A252">
        <v>250</v>
      </c>
      <c r="B252" s="131" t="s">
        <v>757</v>
      </c>
    </row>
    <row r="253" spans="1:2" ht="54" x14ac:dyDescent="0.15">
      <c r="A253">
        <v>251</v>
      </c>
      <c r="B253" s="131" t="s">
        <v>758</v>
      </c>
    </row>
    <row r="254" spans="1:2" ht="67.5" x14ac:dyDescent="0.15">
      <c r="A254">
        <v>252</v>
      </c>
      <c r="B254" s="131" t="s">
        <v>759</v>
      </c>
    </row>
    <row r="255" spans="1:2" ht="40.5" x14ac:dyDescent="0.15">
      <c r="A255">
        <v>253</v>
      </c>
      <c r="B255" s="131" t="s">
        <v>760</v>
      </c>
    </row>
    <row r="256" spans="1:2" ht="40.5" x14ac:dyDescent="0.15">
      <c r="A256">
        <v>254</v>
      </c>
      <c r="B256" s="131" t="s">
        <v>761</v>
      </c>
    </row>
    <row r="257" spans="1:2" ht="40.5" x14ac:dyDescent="0.15">
      <c r="A257">
        <v>255</v>
      </c>
      <c r="B257" s="131" t="s">
        <v>762</v>
      </c>
    </row>
    <row r="258" spans="1:2" ht="40.5" x14ac:dyDescent="0.15">
      <c r="A258">
        <v>256</v>
      </c>
      <c r="B258" s="131" t="s">
        <v>763</v>
      </c>
    </row>
    <row r="259" spans="1:2" ht="40.5" x14ac:dyDescent="0.15">
      <c r="A259">
        <v>257</v>
      </c>
      <c r="B259" s="131" t="s">
        <v>764</v>
      </c>
    </row>
    <row r="260" spans="1:2" ht="40.5" x14ac:dyDescent="0.15">
      <c r="A260">
        <v>258</v>
      </c>
      <c r="B260" s="131" t="s">
        <v>765</v>
      </c>
    </row>
    <row r="261" spans="1:2" ht="54" x14ac:dyDescent="0.15">
      <c r="A261">
        <v>259</v>
      </c>
      <c r="B261" s="131" t="s">
        <v>766</v>
      </c>
    </row>
    <row r="262" spans="1:2" ht="67.5" x14ac:dyDescent="0.15">
      <c r="A262">
        <v>260</v>
      </c>
      <c r="B262" s="131" t="s">
        <v>767</v>
      </c>
    </row>
    <row r="263" spans="1:2" ht="40.5" x14ac:dyDescent="0.15">
      <c r="A263">
        <v>261</v>
      </c>
      <c r="B263" s="131" t="s">
        <v>768</v>
      </c>
    </row>
    <row r="264" spans="1:2" ht="54" x14ac:dyDescent="0.15">
      <c r="A264">
        <v>262</v>
      </c>
      <c r="B264" s="131" t="s">
        <v>769</v>
      </c>
    </row>
    <row r="265" spans="1:2" ht="40.5" x14ac:dyDescent="0.15">
      <c r="A265">
        <v>263</v>
      </c>
      <c r="B265" s="131" t="s">
        <v>770</v>
      </c>
    </row>
    <row r="266" spans="1:2" ht="40.5" x14ac:dyDescent="0.15">
      <c r="A266">
        <v>264</v>
      </c>
      <c r="B266" s="131" t="s">
        <v>771</v>
      </c>
    </row>
    <row r="267" spans="1:2" ht="40.5" x14ac:dyDescent="0.15">
      <c r="A267">
        <v>265</v>
      </c>
      <c r="B267" s="131" t="s">
        <v>772</v>
      </c>
    </row>
    <row r="268" spans="1:2" ht="54" x14ac:dyDescent="0.15">
      <c r="A268">
        <v>266</v>
      </c>
      <c r="B268" s="131" t="s">
        <v>773</v>
      </c>
    </row>
    <row r="269" spans="1:2" ht="40.5" x14ac:dyDescent="0.15">
      <c r="A269">
        <v>267</v>
      </c>
      <c r="B269" s="131" t="s">
        <v>774</v>
      </c>
    </row>
    <row r="270" spans="1:2" ht="40.5" x14ac:dyDescent="0.15">
      <c r="A270">
        <v>268</v>
      </c>
      <c r="B270" s="131" t="s">
        <v>775</v>
      </c>
    </row>
    <row r="271" spans="1:2" ht="40.5" x14ac:dyDescent="0.15">
      <c r="A271">
        <v>269</v>
      </c>
      <c r="B271" s="131" t="s">
        <v>776</v>
      </c>
    </row>
    <row r="272" spans="1:2" ht="40.5" x14ac:dyDescent="0.15">
      <c r="A272">
        <v>270</v>
      </c>
      <c r="B272" s="131" t="s">
        <v>777</v>
      </c>
    </row>
    <row r="273" spans="1:2" ht="40.5" x14ac:dyDescent="0.15">
      <c r="A273">
        <v>271</v>
      </c>
      <c r="B273" s="131" t="s">
        <v>778</v>
      </c>
    </row>
    <row r="274" spans="1:2" ht="40.5" x14ac:dyDescent="0.15">
      <c r="A274">
        <v>272</v>
      </c>
      <c r="B274" s="131" t="s">
        <v>779</v>
      </c>
    </row>
    <row r="275" spans="1:2" ht="54" x14ac:dyDescent="0.15">
      <c r="A275">
        <v>273</v>
      </c>
      <c r="B275" s="131" t="s">
        <v>780</v>
      </c>
    </row>
    <row r="276" spans="1:2" ht="40.5" x14ac:dyDescent="0.15">
      <c r="A276">
        <v>274</v>
      </c>
      <c r="B276" s="131" t="s">
        <v>781</v>
      </c>
    </row>
    <row r="277" spans="1:2" ht="40.5" x14ac:dyDescent="0.15">
      <c r="A277">
        <v>275</v>
      </c>
      <c r="B277" s="131" t="s">
        <v>782</v>
      </c>
    </row>
    <row r="278" spans="1:2" ht="40.5" x14ac:dyDescent="0.15">
      <c r="A278">
        <v>276</v>
      </c>
      <c r="B278" s="131" t="s">
        <v>783</v>
      </c>
    </row>
    <row r="279" spans="1:2" ht="40.5" x14ac:dyDescent="0.15">
      <c r="A279">
        <v>277</v>
      </c>
      <c r="B279" s="131" t="s">
        <v>784</v>
      </c>
    </row>
    <row r="280" spans="1:2" ht="40.5" x14ac:dyDescent="0.15">
      <c r="A280">
        <v>278</v>
      </c>
      <c r="B280" s="131" t="s">
        <v>785</v>
      </c>
    </row>
    <row r="281" spans="1:2" ht="54" x14ac:dyDescent="0.15">
      <c r="A281">
        <v>279</v>
      </c>
      <c r="B281" s="131" t="s">
        <v>786</v>
      </c>
    </row>
    <row r="282" spans="1:2" ht="54" x14ac:dyDescent="0.15">
      <c r="A282">
        <v>280</v>
      </c>
      <c r="B282" s="131" t="s">
        <v>787</v>
      </c>
    </row>
    <row r="283" spans="1:2" ht="40.5" x14ac:dyDescent="0.15">
      <c r="A283">
        <v>281</v>
      </c>
      <c r="B283" s="131" t="s">
        <v>788</v>
      </c>
    </row>
    <row r="284" spans="1:2" ht="40.5" x14ac:dyDescent="0.15">
      <c r="A284">
        <v>282</v>
      </c>
      <c r="B284" s="131" t="s">
        <v>789</v>
      </c>
    </row>
    <row r="285" spans="1:2" ht="40.5" x14ac:dyDescent="0.15">
      <c r="A285">
        <v>283</v>
      </c>
      <c r="B285" s="131" t="s">
        <v>790</v>
      </c>
    </row>
    <row r="286" spans="1:2" ht="40.5" x14ac:dyDescent="0.15">
      <c r="A286">
        <v>284</v>
      </c>
      <c r="B286" s="131" t="s">
        <v>791</v>
      </c>
    </row>
    <row r="287" spans="1:2" ht="40.5" x14ac:dyDescent="0.15">
      <c r="A287">
        <v>285</v>
      </c>
      <c r="B287" s="131" t="s">
        <v>792</v>
      </c>
    </row>
    <row r="288" spans="1:2" ht="40.5" x14ac:dyDescent="0.15">
      <c r="A288">
        <v>286</v>
      </c>
      <c r="B288" s="131" t="s">
        <v>793</v>
      </c>
    </row>
    <row r="289" spans="1:2" ht="40.5" x14ac:dyDescent="0.15">
      <c r="A289">
        <v>287</v>
      </c>
      <c r="B289" s="131" t="s">
        <v>794</v>
      </c>
    </row>
    <row r="290" spans="1:2" ht="67.5" x14ac:dyDescent="0.15">
      <c r="A290">
        <v>288</v>
      </c>
      <c r="B290" s="131" t="s">
        <v>795</v>
      </c>
    </row>
    <row r="291" spans="1:2" ht="40.5" x14ac:dyDescent="0.15">
      <c r="A291">
        <v>289</v>
      </c>
      <c r="B291" s="131" t="s">
        <v>796</v>
      </c>
    </row>
    <row r="292" spans="1:2" ht="40.5" x14ac:dyDescent="0.15">
      <c r="A292">
        <v>290</v>
      </c>
      <c r="B292" s="131" t="s">
        <v>797</v>
      </c>
    </row>
    <row r="293" spans="1:2" ht="40.5" x14ac:dyDescent="0.15">
      <c r="A293">
        <v>291</v>
      </c>
      <c r="B293" s="131" t="s">
        <v>798</v>
      </c>
    </row>
    <row r="294" spans="1:2" ht="40.5" x14ac:dyDescent="0.15">
      <c r="A294">
        <v>292</v>
      </c>
      <c r="B294" s="131" t="s">
        <v>799</v>
      </c>
    </row>
    <row r="295" spans="1:2" ht="40.5" x14ac:dyDescent="0.15">
      <c r="A295">
        <v>293</v>
      </c>
      <c r="B295" s="131" t="s">
        <v>800</v>
      </c>
    </row>
    <row r="296" spans="1:2" ht="54" x14ac:dyDescent="0.15">
      <c r="A296">
        <v>294</v>
      </c>
      <c r="B296" s="131" t="s">
        <v>801</v>
      </c>
    </row>
    <row r="297" spans="1:2" ht="40.5" x14ac:dyDescent="0.15">
      <c r="A297">
        <v>295</v>
      </c>
      <c r="B297" s="131" t="s">
        <v>802</v>
      </c>
    </row>
    <row r="298" spans="1:2" ht="40.5" x14ac:dyDescent="0.15">
      <c r="A298">
        <v>296</v>
      </c>
      <c r="B298" s="131" t="s">
        <v>803</v>
      </c>
    </row>
    <row r="299" spans="1:2" ht="54" x14ac:dyDescent="0.15">
      <c r="A299">
        <v>297</v>
      </c>
      <c r="B299" s="131" t="s">
        <v>804</v>
      </c>
    </row>
    <row r="300" spans="1:2" ht="40.5" x14ac:dyDescent="0.15">
      <c r="A300">
        <v>298</v>
      </c>
      <c r="B300" s="131" t="s">
        <v>805</v>
      </c>
    </row>
    <row r="301" spans="1:2" ht="40.5" x14ac:dyDescent="0.15">
      <c r="A301">
        <v>299</v>
      </c>
      <c r="B301" s="131" t="s">
        <v>806</v>
      </c>
    </row>
    <row r="302" spans="1:2" ht="40.5" x14ac:dyDescent="0.15">
      <c r="A302">
        <v>300</v>
      </c>
      <c r="B302" s="131" t="s">
        <v>807</v>
      </c>
    </row>
    <row r="303" spans="1:2" ht="40.5" x14ac:dyDescent="0.15">
      <c r="A303">
        <v>301</v>
      </c>
      <c r="B303" s="131" t="s">
        <v>808</v>
      </c>
    </row>
    <row r="304" spans="1:2" ht="40.5" x14ac:dyDescent="0.15">
      <c r="A304">
        <v>302</v>
      </c>
      <c r="B304" s="131" t="s">
        <v>809</v>
      </c>
    </row>
    <row r="305" spans="1:2" ht="40.5" x14ac:dyDescent="0.15">
      <c r="A305">
        <v>303</v>
      </c>
      <c r="B305" s="131" t="s">
        <v>810</v>
      </c>
    </row>
    <row r="306" spans="1:2" ht="40.5" x14ac:dyDescent="0.15">
      <c r="A306">
        <v>304</v>
      </c>
      <c r="B306" s="131" t="s">
        <v>811</v>
      </c>
    </row>
    <row r="307" spans="1:2" ht="40.5" x14ac:dyDescent="0.15">
      <c r="A307">
        <v>305</v>
      </c>
      <c r="B307" s="131" t="s">
        <v>812</v>
      </c>
    </row>
    <row r="308" spans="1:2" ht="40.5" x14ac:dyDescent="0.15">
      <c r="A308">
        <v>306</v>
      </c>
      <c r="B308" s="131" t="s">
        <v>813</v>
      </c>
    </row>
    <row r="309" spans="1:2" ht="27" x14ac:dyDescent="0.15">
      <c r="A309">
        <v>307</v>
      </c>
      <c r="B309" s="131" t="s">
        <v>814</v>
      </c>
    </row>
    <row r="310" spans="1:2" ht="54" x14ac:dyDescent="0.15">
      <c r="A310">
        <v>308</v>
      </c>
      <c r="B310" s="131" t="s">
        <v>815</v>
      </c>
    </row>
    <row r="311" spans="1:2" ht="40.5" x14ac:dyDescent="0.15">
      <c r="A311">
        <v>309</v>
      </c>
      <c r="B311" s="131" t="s">
        <v>816</v>
      </c>
    </row>
    <row r="312" spans="1:2" ht="40.5" x14ac:dyDescent="0.15">
      <c r="A312">
        <v>310</v>
      </c>
      <c r="B312" s="131" t="s">
        <v>817</v>
      </c>
    </row>
    <row r="313" spans="1:2" ht="40.5" x14ac:dyDescent="0.15">
      <c r="A313">
        <v>311</v>
      </c>
      <c r="B313" s="131" t="s">
        <v>818</v>
      </c>
    </row>
    <row r="314" spans="1:2" ht="67.5" x14ac:dyDescent="0.15">
      <c r="A314">
        <v>312</v>
      </c>
      <c r="B314" s="131" t="s">
        <v>819</v>
      </c>
    </row>
    <row r="315" spans="1:2" ht="54" x14ac:dyDescent="0.15">
      <c r="A315">
        <v>313</v>
      </c>
      <c r="B315" s="131" t="s">
        <v>820</v>
      </c>
    </row>
    <row r="316" spans="1:2" ht="40.5" x14ac:dyDescent="0.15">
      <c r="A316">
        <v>314</v>
      </c>
      <c r="B316" s="131" t="s">
        <v>821</v>
      </c>
    </row>
    <row r="317" spans="1:2" ht="54" x14ac:dyDescent="0.15">
      <c r="A317">
        <v>315</v>
      </c>
      <c r="B317" s="131" t="s">
        <v>822</v>
      </c>
    </row>
    <row r="318" spans="1:2" ht="54" x14ac:dyDescent="0.15">
      <c r="A318">
        <v>316</v>
      </c>
      <c r="B318" s="131" t="s">
        <v>823</v>
      </c>
    </row>
    <row r="319" spans="1:2" ht="40.5" x14ac:dyDescent="0.15">
      <c r="A319">
        <v>317</v>
      </c>
      <c r="B319" s="131" t="s">
        <v>824</v>
      </c>
    </row>
    <row r="320" spans="1:2" ht="40.5" x14ac:dyDescent="0.15">
      <c r="A320">
        <v>318</v>
      </c>
      <c r="B320" s="131" t="s">
        <v>825</v>
      </c>
    </row>
    <row r="321" spans="1:2" ht="40.5" x14ac:dyDescent="0.15">
      <c r="A321">
        <v>319</v>
      </c>
      <c r="B321" s="131" t="s">
        <v>826</v>
      </c>
    </row>
    <row r="322" spans="1:2" ht="40.5" x14ac:dyDescent="0.15">
      <c r="A322">
        <v>320</v>
      </c>
      <c r="B322" s="131" t="s">
        <v>827</v>
      </c>
    </row>
    <row r="323" spans="1:2" ht="40.5" x14ac:dyDescent="0.15">
      <c r="A323">
        <v>321</v>
      </c>
      <c r="B323" s="131" t="s">
        <v>828</v>
      </c>
    </row>
    <row r="324" spans="1:2" ht="40.5" x14ac:dyDescent="0.15">
      <c r="A324">
        <v>322</v>
      </c>
      <c r="B324" s="131" t="s">
        <v>829</v>
      </c>
    </row>
    <row r="325" spans="1:2" ht="40.5" x14ac:dyDescent="0.15">
      <c r="A325">
        <v>323</v>
      </c>
      <c r="B325" s="131" t="s">
        <v>830</v>
      </c>
    </row>
    <row r="326" spans="1:2" ht="54" x14ac:dyDescent="0.15">
      <c r="A326">
        <v>324</v>
      </c>
      <c r="B326" s="131" t="s">
        <v>831</v>
      </c>
    </row>
    <row r="327" spans="1:2" ht="40.5" x14ac:dyDescent="0.15">
      <c r="A327">
        <v>325</v>
      </c>
      <c r="B327" s="131" t="s">
        <v>832</v>
      </c>
    </row>
    <row r="328" spans="1:2" ht="40.5" x14ac:dyDescent="0.15">
      <c r="A328">
        <v>326</v>
      </c>
      <c r="B328" s="131" t="s">
        <v>833</v>
      </c>
    </row>
    <row r="329" spans="1:2" ht="54" x14ac:dyDescent="0.15">
      <c r="A329">
        <v>327</v>
      </c>
      <c r="B329" s="131" t="s">
        <v>834</v>
      </c>
    </row>
    <row r="330" spans="1:2" ht="40.5" x14ac:dyDescent="0.15">
      <c r="A330">
        <v>328</v>
      </c>
      <c r="B330" s="131" t="s">
        <v>835</v>
      </c>
    </row>
    <row r="331" spans="1:2" ht="40.5" x14ac:dyDescent="0.15">
      <c r="A331">
        <v>329</v>
      </c>
      <c r="B331" s="131" t="s">
        <v>836</v>
      </c>
    </row>
    <row r="332" spans="1:2" ht="40.5" x14ac:dyDescent="0.15">
      <c r="A332">
        <v>330</v>
      </c>
      <c r="B332" s="131" t="s">
        <v>837</v>
      </c>
    </row>
    <row r="333" spans="1:2" ht="40.5" x14ac:dyDescent="0.15">
      <c r="A333">
        <v>331</v>
      </c>
      <c r="B333" s="131" t="s">
        <v>838</v>
      </c>
    </row>
    <row r="334" spans="1:2" ht="27" x14ac:dyDescent="0.15">
      <c r="A334">
        <v>332</v>
      </c>
      <c r="B334" s="131" t="s">
        <v>839</v>
      </c>
    </row>
    <row r="335" spans="1:2" ht="40.5" x14ac:dyDescent="0.15">
      <c r="A335">
        <v>333</v>
      </c>
      <c r="B335" s="131" t="s">
        <v>840</v>
      </c>
    </row>
    <row r="336" spans="1:2" ht="27" x14ac:dyDescent="0.15">
      <c r="A336">
        <v>334</v>
      </c>
      <c r="B336" s="131" t="s">
        <v>841</v>
      </c>
    </row>
    <row r="337" spans="1:2" ht="40.5" x14ac:dyDescent="0.15">
      <c r="A337">
        <v>335</v>
      </c>
      <c r="B337" s="131" t="s">
        <v>842</v>
      </c>
    </row>
    <row r="338" spans="1:2" ht="54" x14ac:dyDescent="0.15">
      <c r="A338">
        <v>336</v>
      </c>
      <c r="B338" s="131" t="s">
        <v>843</v>
      </c>
    </row>
    <row r="339" spans="1:2" ht="54" x14ac:dyDescent="0.15">
      <c r="A339">
        <v>337</v>
      </c>
      <c r="B339" s="131" t="s">
        <v>844</v>
      </c>
    </row>
    <row r="340" spans="1:2" ht="40.5" x14ac:dyDescent="0.15">
      <c r="A340">
        <v>338</v>
      </c>
      <c r="B340" s="131" t="s">
        <v>845</v>
      </c>
    </row>
    <row r="341" spans="1:2" ht="40.5" x14ac:dyDescent="0.15">
      <c r="A341">
        <v>339</v>
      </c>
      <c r="B341" s="131" t="s">
        <v>846</v>
      </c>
    </row>
    <row r="342" spans="1:2" ht="40.5" x14ac:dyDescent="0.15">
      <c r="A342">
        <v>340</v>
      </c>
      <c r="B342" s="131" t="s">
        <v>847</v>
      </c>
    </row>
    <row r="343" spans="1:2" ht="54" x14ac:dyDescent="0.15">
      <c r="A343">
        <v>341</v>
      </c>
      <c r="B343" s="131" t="s">
        <v>848</v>
      </c>
    </row>
    <row r="344" spans="1:2" ht="81" x14ac:dyDescent="0.15">
      <c r="A344">
        <v>342</v>
      </c>
      <c r="B344" s="131" t="s">
        <v>849</v>
      </c>
    </row>
    <row r="345" spans="1:2" ht="27" x14ac:dyDescent="0.15">
      <c r="A345">
        <v>343</v>
      </c>
      <c r="B345" s="131" t="s">
        <v>850</v>
      </c>
    </row>
    <row r="346" spans="1:2" ht="27" x14ac:dyDescent="0.15">
      <c r="A346">
        <v>344</v>
      </c>
      <c r="B346" s="131" t="s">
        <v>851</v>
      </c>
    </row>
    <row r="347" spans="1:2" ht="40.5" x14ac:dyDescent="0.15">
      <c r="A347">
        <v>345</v>
      </c>
      <c r="B347" s="131" t="s">
        <v>852</v>
      </c>
    </row>
    <row r="348" spans="1:2" ht="54" x14ac:dyDescent="0.15">
      <c r="A348">
        <v>346</v>
      </c>
      <c r="B348" s="131" t="s">
        <v>853</v>
      </c>
    </row>
    <row r="349" spans="1:2" ht="27" x14ac:dyDescent="0.15">
      <c r="A349">
        <v>347</v>
      </c>
      <c r="B349" s="131" t="s">
        <v>854</v>
      </c>
    </row>
    <row r="350" spans="1:2" ht="40.5" x14ac:dyDescent="0.15">
      <c r="A350">
        <v>348</v>
      </c>
      <c r="B350" s="131" t="s">
        <v>855</v>
      </c>
    </row>
    <row r="351" spans="1:2" ht="40.5" x14ac:dyDescent="0.15">
      <c r="A351">
        <v>349</v>
      </c>
      <c r="B351" s="131" t="s">
        <v>856</v>
      </c>
    </row>
    <row r="352" spans="1:2" ht="40.5" x14ac:dyDescent="0.15">
      <c r="A352">
        <v>350</v>
      </c>
      <c r="B352" s="131" t="s">
        <v>857</v>
      </c>
    </row>
    <row r="353" spans="1:2" ht="54" x14ac:dyDescent="0.15">
      <c r="A353">
        <v>351</v>
      </c>
      <c r="B353" s="131" t="s">
        <v>858</v>
      </c>
    </row>
    <row r="354" spans="1:2" ht="40.5" x14ac:dyDescent="0.15">
      <c r="A354">
        <v>352</v>
      </c>
      <c r="B354" s="131" t="s">
        <v>859</v>
      </c>
    </row>
    <row r="355" spans="1:2" ht="40.5" x14ac:dyDescent="0.15">
      <c r="A355">
        <v>353</v>
      </c>
      <c r="B355" s="131" t="s">
        <v>860</v>
      </c>
    </row>
    <row r="356" spans="1:2" ht="40.5" x14ac:dyDescent="0.15">
      <c r="A356">
        <v>354</v>
      </c>
      <c r="B356" s="131" t="s">
        <v>861</v>
      </c>
    </row>
    <row r="357" spans="1:2" ht="40.5" x14ac:dyDescent="0.15">
      <c r="A357">
        <v>355</v>
      </c>
      <c r="B357" s="131" t="s">
        <v>862</v>
      </c>
    </row>
    <row r="358" spans="1:2" ht="40.5" x14ac:dyDescent="0.15">
      <c r="A358">
        <v>356</v>
      </c>
      <c r="B358" s="131" t="s">
        <v>863</v>
      </c>
    </row>
    <row r="359" spans="1:2" ht="54" x14ac:dyDescent="0.15">
      <c r="A359">
        <v>357</v>
      </c>
      <c r="B359" s="131" t="s">
        <v>864</v>
      </c>
    </row>
    <row r="360" spans="1:2" ht="40.5" x14ac:dyDescent="0.15">
      <c r="A360">
        <v>358</v>
      </c>
      <c r="B360" s="131" t="s">
        <v>865</v>
      </c>
    </row>
    <row r="361" spans="1:2" ht="27" x14ac:dyDescent="0.15">
      <c r="A361">
        <v>359</v>
      </c>
      <c r="B361" s="131" t="s">
        <v>866</v>
      </c>
    </row>
    <row r="362" spans="1:2" ht="54" x14ac:dyDescent="0.15">
      <c r="A362">
        <v>360</v>
      </c>
      <c r="B362" s="131" t="s">
        <v>867</v>
      </c>
    </row>
    <row r="363" spans="1:2" ht="54" x14ac:dyDescent="0.15">
      <c r="A363">
        <v>361</v>
      </c>
      <c r="B363" s="131" t="s">
        <v>868</v>
      </c>
    </row>
    <row r="364" spans="1:2" ht="40.5" x14ac:dyDescent="0.15">
      <c r="A364">
        <v>362</v>
      </c>
      <c r="B364" s="131" t="s">
        <v>869</v>
      </c>
    </row>
    <row r="365" spans="1:2" ht="40.5" x14ac:dyDescent="0.15">
      <c r="A365">
        <v>363</v>
      </c>
      <c r="B365" s="131" t="s">
        <v>870</v>
      </c>
    </row>
    <row r="366" spans="1:2" ht="67.5" x14ac:dyDescent="0.15">
      <c r="A366">
        <v>364</v>
      </c>
      <c r="B366" s="131" t="s">
        <v>871</v>
      </c>
    </row>
    <row r="367" spans="1:2" ht="67.5" x14ac:dyDescent="0.15">
      <c r="A367">
        <v>365</v>
      </c>
      <c r="B367" s="131" t="s">
        <v>872</v>
      </c>
    </row>
    <row r="368" spans="1:2" ht="40.5" x14ac:dyDescent="0.15">
      <c r="A368">
        <v>366</v>
      </c>
      <c r="B368" s="131" t="s">
        <v>873</v>
      </c>
    </row>
    <row r="369" spans="1:2" ht="40.5" x14ac:dyDescent="0.15">
      <c r="A369">
        <v>367</v>
      </c>
      <c r="B369" s="131" t="s">
        <v>874</v>
      </c>
    </row>
    <row r="370" spans="1:2" ht="40.5" x14ac:dyDescent="0.15">
      <c r="A370">
        <v>368</v>
      </c>
      <c r="B370" s="131" t="s">
        <v>875</v>
      </c>
    </row>
    <row r="371" spans="1:2" ht="54" x14ac:dyDescent="0.15">
      <c r="A371">
        <v>369</v>
      </c>
      <c r="B371" s="131" t="s">
        <v>876</v>
      </c>
    </row>
    <row r="372" spans="1:2" ht="27" x14ac:dyDescent="0.15">
      <c r="A372">
        <v>370</v>
      </c>
      <c r="B372" s="131" t="s">
        <v>877</v>
      </c>
    </row>
    <row r="373" spans="1:2" ht="54" x14ac:dyDescent="0.15">
      <c r="A373">
        <v>371</v>
      </c>
      <c r="B373" s="131" t="s">
        <v>878</v>
      </c>
    </row>
    <row r="374" spans="1:2" ht="40.5" x14ac:dyDescent="0.15">
      <c r="A374">
        <v>372</v>
      </c>
      <c r="B374" s="131" t="s">
        <v>879</v>
      </c>
    </row>
    <row r="375" spans="1:2" ht="54" x14ac:dyDescent="0.15">
      <c r="A375">
        <v>373</v>
      </c>
      <c r="B375" s="131" t="s">
        <v>880</v>
      </c>
    </row>
    <row r="376" spans="1:2" ht="54" x14ac:dyDescent="0.15">
      <c r="A376">
        <v>374</v>
      </c>
      <c r="B376" s="131" t="s">
        <v>881</v>
      </c>
    </row>
    <row r="377" spans="1:2" ht="40.5" x14ac:dyDescent="0.15">
      <c r="A377">
        <v>375</v>
      </c>
      <c r="B377" s="131" t="s">
        <v>882</v>
      </c>
    </row>
    <row r="378" spans="1:2" ht="40.5" x14ac:dyDescent="0.15">
      <c r="A378">
        <v>376</v>
      </c>
      <c r="B378" s="131" t="s">
        <v>883</v>
      </c>
    </row>
    <row r="379" spans="1:2" ht="40.5" x14ac:dyDescent="0.15">
      <c r="A379">
        <v>377</v>
      </c>
      <c r="B379" s="131" t="s">
        <v>884</v>
      </c>
    </row>
    <row r="380" spans="1:2" ht="54" x14ac:dyDescent="0.15">
      <c r="A380">
        <v>378</v>
      </c>
      <c r="B380" s="131" t="s">
        <v>885</v>
      </c>
    </row>
    <row r="381" spans="1:2" ht="40.5" x14ac:dyDescent="0.15">
      <c r="A381">
        <v>379</v>
      </c>
      <c r="B381" s="131" t="s">
        <v>886</v>
      </c>
    </row>
    <row r="382" spans="1:2" ht="40.5" x14ac:dyDescent="0.15">
      <c r="A382">
        <v>380</v>
      </c>
      <c r="B382" s="131" t="s">
        <v>887</v>
      </c>
    </row>
    <row r="383" spans="1:2" ht="40.5" x14ac:dyDescent="0.15">
      <c r="A383">
        <v>381</v>
      </c>
      <c r="B383" s="131" t="s">
        <v>888</v>
      </c>
    </row>
    <row r="384" spans="1:2" ht="54" x14ac:dyDescent="0.15">
      <c r="A384">
        <v>382</v>
      </c>
      <c r="B384" s="131" t="s">
        <v>889</v>
      </c>
    </row>
    <row r="385" spans="1:2" ht="40.5" x14ac:dyDescent="0.15">
      <c r="A385">
        <v>383</v>
      </c>
      <c r="B385" s="131" t="s">
        <v>890</v>
      </c>
    </row>
    <row r="386" spans="1:2" ht="67.5" x14ac:dyDescent="0.15">
      <c r="A386">
        <v>384</v>
      </c>
      <c r="B386" s="131" t="s">
        <v>891</v>
      </c>
    </row>
    <row r="387" spans="1:2" ht="40.5" x14ac:dyDescent="0.15">
      <c r="A387">
        <v>385</v>
      </c>
      <c r="B387" s="131" t="s">
        <v>892</v>
      </c>
    </row>
    <row r="388" spans="1:2" ht="54" x14ac:dyDescent="0.15">
      <c r="A388">
        <v>386</v>
      </c>
      <c r="B388" s="131" t="s">
        <v>893</v>
      </c>
    </row>
    <row r="389" spans="1:2" ht="40.5" x14ac:dyDescent="0.15">
      <c r="A389">
        <v>387</v>
      </c>
      <c r="B389" s="131" t="s">
        <v>894</v>
      </c>
    </row>
    <row r="390" spans="1:2" ht="40.5" x14ac:dyDescent="0.15">
      <c r="A390">
        <v>388</v>
      </c>
      <c r="B390" s="131" t="s">
        <v>895</v>
      </c>
    </row>
    <row r="391" spans="1:2" ht="54" x14ac:dyDescent="0.15">
      <c r="A391">
        <v>389</v>
      </c>
      <c r="B391" s="131" t="s">
        <v>896</v>
      </c>
    </row>
    <row r="392" spans="1:2" ht="54" x14ac:dyDescent="0.15">
      <c r="A392">
        <v>390</v>
      </c>
      <c r="B392" s="131" t="s">
        <v>897</v>
      </c>
    </row>
    <row r="393" spans="1:2" ht="27" x14ac:dyDescent="0.15">
      <c r="A393">
        <v>391</v>
      </c>
      <c r="B393" s="131" t="s">
        <v>898</v>
      </c>
    </row>
    <row r="394" spans="1:2" ht="40.5" x14ac:dyDescent="0.15">
      <c r="A394">
        <v>392</v>
      </c>
      <c r="B394" s="131" t="s">
        <v>899</v>
      </c>
    </row>
    <row r="395" spans="1:2" ht="67.5" x14ac:dyDescent="0.15">
      <c r="A395">
        <v>393</v>
      </c>
      <c r="B395" s="131" t="s">
        <v>900</v>
      </c>
    </row>
    <row r="396" spans="1:2" ht="27" x14ac:dyDescent="0.15">
      <c r="A396">
        <v>394</v>
      </c>
      <c r="B396" s="131" t="s">
        <v>901</v>
      </c>
    </row>
    <row r="397" spans="1:2" ht="27" x14ac:dyDescent="0.15">
      <c r="A397">
        <v>395</v>
      </c>
      <c r="B397" s="131" t="s">
        <v>902</v>
      </c>
    </row>
    <row r="398" spans="1:2" ht="54" x14ac:dyDescent="0.15">
      <c r="A398">
        <v>396</v>
      </c>
      <c r="B398" s="131" t="s">
        <v>903</v>
      </c>
    </row>
    <row r="399" spans="1:2" ht="40.5" x14ac:dyDescent="0.15">
      <c r="A399">
        <v>397</v>
      </c>
      <c r="B399" s="131" t="s">
        <v>904</v>
      </c>
    </row>
    <row r="400" spans="1:2" ht="27" x14ac:dyDescent="0.15">
      <c r="A400">
        <v>398</v>
      </c>
      <c r="B400" s="131" t="s">
        <v>905</v>
      </c>
    </row>
    <row r="401" spans="1:2" ht="54" x14ac:dyDescent="0.15">
      <c r="A401">
        <v>399</v>
      </c>
      <c r="B401" s="131" t="s">
        <v>906</v>
      </c>
    </row>
    <row r="402" spans="1:2" ht="67.5" x14ac:dyDescent="0.15">
      <c r="A402">
        <v>400</v>
      </c>
      <c r="B402" s="131" t="s">
        <v>907</v>
      </c>
    </row>
    <row r="403" spans="1:2" ht="40.5" x14ac:dyDescent="0.15">
      <c r="A403">
        <v>401</v>
      </c>
      <c r="B403" s="131" t="s">
        <v>908</v>
      </c>
    </row>
    <row r="404" spans="1:2" ht="67.5" x14ac:dyDescent="0.15">
      <c r="A404">
        <v>402</v>
      </c>
      <c r="B404" s="131" t="s">
        <v>909</v>
      </c>
    </row>
    <row r="405" spans="1:2" ht="54" x14ac:dyDescent="0.15">
      <c r="A405">
        <v>403</v>
      </c>
      <c r="B405" s="131" t="s">
        <v>910</v>
      </c>
    </row>
    <row r="406" spans="1:2" ht="27" x14ac:dyDescent="0.15">
      <c r="A406">
        <v>404</v>
      </c>
      <c r="B406" s="131" t="s">
        <v>911</v>
      </c>
    </row>
    <row r="407" spans="1:2" ht="40.5" x14ac:dyDescent="0.15">
      <c r="A407">
        <v>405</v>
      </c>
      <c r="B407" s="131" t="s">
        <v>912</v>
      </c>
    </row>
    <row r="408" spans="1:2" ht="40.5" x14ac:dyDescent="0.15">
      <c r="A408">
        <v>406</v>
      </c>
      <c r="B408" s="131" t="s">
        <v>913</v>
      </c>
    </row>
    <row r="409" spans="1:2" ht="54" x14ac:dyDescent="0.15">
      <c r="A409">
        <v>407</v>
      </c>
      <c r="B409" s="131" t="s">
        <v>914</v>
      </c>
    </row>
    <row r="410" spans="1:2" ht="54" x14ac:dyDescent="0.15">
      <c r="A410">
        <v>408</v>
      </c>
      <c r="B410" s="131" t="s">
        <v>915</v>
      </c>
    </row>
    <row r="411" spans="1:2" ht="40.5" x14ac:dyDescent="0.15">
      <c r="A411">
        <v>409</v>
      </c>
      <c r="B411" s="131" t="s">
        <v>916</v>
      </c>
    </row>
    <row r="412" spans="1:2" ht="40.5" x14ac:dyDescent="0.15">
      <c r="A412">
        <v>410</v>
      </c>
      <c r="B412" s="131" t="s">
        <v>917</v>
      </c>
    </row>
    <row r="413" spans="1:2" ht="54" x14ac:dyDescent="0.15">
      <c r="A413">
        <v>411</v>
      </c>
      <c r="B413" s="131" t="s">
        <v>918</v>
      </c>
    </row>
    <row r="414" spans="1:2" ht="40.5" x14ac:dyDescent="0.15">
      <c r="A414">
        <v>412</v>
      </c>
      <c r="B414" s="131" t="s">
        <v>919</v>
      </c>
    </row>
    <row r="415" spans="1:2" ht="40.5" x14ac:dyDescent="0.15">
      <c r="A415">
        <v>413</v>
      </c>
      <c r="B415" s="131" t="s">
        <v>920</v>
      </c>
    </row>
    <row r="416" spans="1:2" ht="67.5" x14ac:dyDescent="0.15">
      <c r="A416">
        <v>414</v>
      </c>
      <c r="B416" s="131" t="s">
        <v>921</v>
      </c>
    </row>
    <row r="417" spans="1:2" ht="40.5" x14ac:dyDescent="0.15">
      <c r="A417">
        <v>415</v>
      </c>
      <c r="B417" s="131" t="s">
        <v>922</v>
      </c>
    </row>
    <row r="418" spans="1:2" ht="40.5" x14ac:dyDescent="0.15">
      <c r="A418">
        <v>416</v>
      </c>
      <c r="B418" s="131" t="s">
        <v>923</v>
      </c>
    </row>
    <row r="419" spans="1:2" ht="54" x14ac:dyDescent="0.15">
      <c r="A419">
        <v>417</v>
      </c>
      <c r="B419" s="131" t="s">
        <v>924</v>
      </c>
    </row>
    <row r="420" spans="1:2" ht="27" x14ac:dyDescent="0.15">
      <c r="A420">
        <v>418</v>
      </c>
      <c r="B420" s="131" t="s">
        <v>925</v>
      </c>
    </row>
    <row r="421" spans="1:2" ht="40.5" x14ac:dyDescent="0.15">
      <c r="A421">
        <v>419</v>
      </c>
      <c r="B421" s="131" t="s">
        <v>926</v>
      </c>
    </row>
    <row r="422" spans="1:2" ht="54" x14ac:dyDescent="0.15">
      <c r="A422">
        <v>420</v>
      </c>
      <c r="B422" s="131" t="s">
        <v>927</v>
      </c>
    </row>
    <row r="423" spans="1:2" ht="54" x14ac:dyDescent="0.15">
      <c r="A423">
        <v>421</v>
      </c>
      <c r="B423" s="131" t="s">
        <v>928</v>
      </c>
    </row>
    <row r="424" spans="1:2" ht="40.5" x14ac:dyDescent="0.15">
      <c r="A424">
        <v>422</v>
      </c>
      <c r="B424" s="131" t="s">
        <v>929</v>
      </c>
    </row>
    <row r="425" spans="1:2" ht="40.5" x14ac:dyDescent="0.15">
      <c r="A425">
        <v>423</v>
      </c>
      <c r="B425" s="131" t="s">
        <v>930</v>
      </c>
    </row>
    <row r="426" spans="1:2" ht="40.5" x14ac:dyDescent="0.15">
      <c r="A426">
        <v>424</v>
      </c>
      <c r="B426" s="131" t="s">
        <v>931</v>
      </c>
    </row>
    <row r="427" spans="1:2" ht="40.5" x14ac:dyDescent="0.15">
      <c r="A427">
        <v>425</v>
      </c>
      <c r="B427" s="131" t="s">
        <v>932</v>
      </c>
    </row>
    <row r="428" spans="1:2" ht="54" x14ac:dyDescent="0.15">
      <c r="A428">
        <v>426</v>
      </c>
      <c r="B428" s="131" t="s">
        <v>933</v>
      </c>
    </row>
    <row r="429" spans="1:2" ht="40.5" x14ac:dyDescent="0.15">
      <c r="A429">
        <v>427</v>
      </c>
      <c r="B429" s="131" t="s">
        <v>934</v>
      </c>
    </row>
    <row r="430" spans="1:2" ht="40.5" x14ac:dyDescent="0.15">
      <c r="A430">
        <v>428</v>
      </c>
      <c r="B430" s="131" t="s">
        <v>935</v>
      </c>
    </row>
    <row r="431" spans="1:2" ht="54" x14ac:dyDescent="0.15">
      <c r="A431">
        <v>429</v>
      </c>
      <c r="B431" s="131" t="s">
        <v>936</v>
      </c>
    </row>
    <row r="432" spans="1:2" ht="40.5" x14ac:dyDescent="0.15">
      <c r="A432">
        <v>430</v>
      </c>
      <c r="B432" s="131" t="s">
        <v>937</v>
      </c>
    </row>
    <row r="433" spans="1:2" ht="40.5" x14ac:dyDescent="0.15">
      <c r="A433">
        <v>431</v>
      </c>
      <c r="B433" s="131" t="s">
        <v>938</v>
      </c>
    </row>
    <row r="434" spans="1:2" ht="54" x14ac:dyDescent="0.15">
      <c r="A434">
        <v>432</v>
      </c>
      <c r="B434" s="131" t="s">
        <v>939</v>
      </c>
    </row>
    <row r="435" spans="1:2" ht="67.5" x14ac:dyDescent="0.15">
      <c r="A435">
        <v>433</v>
      </c>
      <c r="B435" s="131" t="s">
        <v>940</v>
      </c>
    </row>
    <row r="436" spans="1:2" ht="40.5" x14ac:dyDescent="0.15">
      <c r="A436">
        <v>434</v>
      </c>
      <c r="B436" s="131" t="s">
        <v>941</v>
      </c>
    </row>
    <row r="437" spans="1:2" ht="40.5" x14ac:dyDescent="0.15">
      <c r="A437">
        <v>435</v>
      </c>
      <c r="B437" s="131" t="s">
        <v>942</v>
      </c>
    </row>
    <row r="438" spans="1:2" ht="54" x14ac:dyDescent="0.15">
      <c r="A438">
        <v>436</v>
      </c>
      <c r="B438" s="131" t="s">
        <v>943</v>
      </c>
    </row>
    <row r="439" spans="1:2" ht="40.5" x14ac:dyDescent="0.15">
      <c r="A439">
        <v>437</v>
      </c>
      <c r="B439" s="131" t="s">
        <v>944</v>
      </c>
    </row>
    <row r="440" spans="1:2" ht="40.5" x14ac:dyDescent="0.15">
      <c r="A440">
        <v>438</v>
      </c>
      <c r="B440" s="131" t="s">
        <v>945</v>
      </c>
    </row>
    <row r="441" spans="1:2" ht="40.5" x14ac:dyDescent="0.15">
      <c r="A441">
        <v>439</v>
      </c>
      <c r="B441" s="131" t="s">
        <v>946</v>
      </c>
    </row>
    <row r="442" spans="1:2" ht="40.5" x14ac:dyDescent="0.15">
      <c r="A442">
        <v>440</v>
      </c>
      <c r="B442" s="131" t="s">
        <v>947</v>
      </c>
    </row>
    <row r="443" spans="1:2" ht="94.5" x14ac:dyDescent="0.15">
      <c r="A443">
        <v>441</v>
      </c>
      <c r="B443" s="131" t="s">
        <v>948</v>
      </c>
    </row>
    <row r="444" spans="1:2" x14ac:dyDescent="0.15">
      <c r="B444" s="132"/>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1:K55"/>
  <sheetViews>
    <sheetView showGridLines="0" showRowColHeaders="0" zoomScale="132" zoomScaleNormal="132" workbookViewId="0">
      <pane ySplit="2" topLeftCell="A3" activePane="bottomLeft" state="frozen"/>
      <selection pane="bottomLeft" activeCell="H31" sqref="H31"/>
    </sheetView>
  </sheetViews>
  <sheetFormatPr defaultRowHeight="13.5" x14ac:dyDescent="0.15"/>
  <cols>
    <col min="1" max="1" width="3.5" customWidth="1"/>
    <col min="2" max="2" width="8.5" style="2" customWidth="1"/>
    <col min="3" max="3" width="9" style="1"/>
    <col min="4" max="4" width="6.625" customWidth="1"/>
    <col min="10" max="11" width="7.25" customWidth="1"/>
  </cols>
  <sheetData>
    <row r="1" spans="2:11" x14ac:dyDescent="0.15">
      <c r="B1" s="17" t="s">
        <v>0</v>
      </c>
      <c r="C1" s="17" t="s">
        <v>1</v>
      </c>
      <c r="D1" s="17" t="s">
        <v>2</v>
      </c>
      <c r="F1" s="97" t="s">
        <v>3</v>
      </c>
      <c r="G1" s="97" t="s">
        <v>4</v>
      </c>
    </row>
    <row r="2" spans="2:11" x14ac:dyDescent="0.15">
      <c r="B2" s="103">
        <f>Dali!B2</f>
        <v>3</v>
      </c>
      <c r="C2" s="104">
        <f>Dali!C2+1</f>
        <v>23</v>
      </c>
      <c r="D2" s="105">
        <f>Dali!D2+1</f>
        <v>142</v>
      </c>
      <c r="F2">
        <f>IF(MOD(D2,13)=0,13,MOD(D2,13))</f>
        <v>12</v>
      </c>
      <c r="G2">
        <f>IF(MOD(D2,20)=0,20,MOD(D2,20))</f>
        <v>2</v>
      </c>
    </row>
    <row r="4" spans="2:11" x14ac:dyDescent="0.15">
      <c r="B4" s="17" t="s">
        <v>5</v>
      </c>
      <c r="C4" s="17" t="s">
        <v>6</v>
      </c>
    </row>
    <row r="5" spans="2:11" x14ac:dyDescent="0.15">
      <c r="B5" s="85" t="str">
        <f>VLOOKUP(MOD($C$2,7),Sheet2!$A$1:$C$7,2)</f>
        <v>セリ</v>
      </c>
      <c r="C5" s="85" t="str">
        <f>VLOOKUP(MOD(C$2,7),Sheet2!$A$1:$C$7,3)</f>
        <v>Hram</v>
      </c>
      <c r="E5" s="100" t="str">
        <f>VLOOKUP(MOD($C$2,7),Sheet2!A2:F7,6)</f>
        <v>αβ</v>
      </c>
      <c r="G5" s="89" t="str">
        <f>VLOOKUP(C2,Sheet2!A60:C87,3)</f>
        <v>ウンジョー</v>
      </c>
    </row>
    <row r="7" spans="2:11" x14ac:dyDescent="0.15">
      <c r="B7" s="144" t="s">
        <v>7</v>
      </c>
      <c r="C7" s="145"/>
    </row>
    <row r="8" spans="2:11" x14ac:dyDescent="0.15">
      <c r="B8" s="85">
        <f>VLOOKUP(MOD($C$2,7),Sheet2!$A$1:$E$7,4)</f>
        <v>291</v>
      </c>
      <c r="C8" s="85" t="str">
        <f>VLOOKUP(MOD($C$2,7),Sheet2!$A$1:$E$7,5)</f>
        <v>V11,H5</v>
      </c>
      <c r="D8" s="130" t="str">
        <f>VLOOKUP(MOD(B8,8),Sheet2!$A$9:$B$16,2)</f>
        <v>ミ</v>
      </c>
    </row>
    <row r="10" spans="2:11" x14ac:dyDescent="0.15">
      <c r="B10" s="2" t="s">
        <v>8</v>
      </c>
      <c r="E10" t="s">
        <v>9</v>
      </c>
      <c r="F10" t="s">
        <v>10</v>
      </c>
      <c r="G10" t="s">
        <v>11</v>
      </c>
      <c r="H10" s="2" t="s">
        <v>12</v>
      </c>
      <c r="J10" s="101" t="s">
        <v>13</v>
      </c>
      <c r="K10" s="101" t="s">
        <v>14</v>
      </c>
    </row>
    <row r="11" spans="2:11" x14ac:dyDescent="0.15">
      <c r="B11" s="85">
        <f>INDEX(Base!$B$2:$V$22,K11,J11)</f>
        <v>320</v>
      </c>
      <c r="C11" s="85" t="str">
        <f>CONCATENATE("V",J11,",","H",K11)</f>
        <v>V16,H17</v>
      </c>
      <c r="D11" s="130" t="str">
        <f>VLOOKUP(MOD(B11,8),Sheet2!$A$9:$B$16,2)</f>
        <v>ド’</v>
      </c>
      <c r="E11" s="89">
        <f>INDEX(Time!$B$2:$V$22,K11,J11)</f>
        <v>116</v>
      </c>
      <c r="F11" s="89">
        <f>INDEX(Space!$B$2:$V$22,K11,J11)</f>
        <v>215</v>
      </c>
      <c r="G11" s="89">
        <f>INDEX(Syncro!$B$2:$V$22,K11,J11)</f>
        <v>236</v>
      </c>
      <c r="H11" s="89">
        <f>SUM(E11:G11)</f>
        <v>567</v>
      </c>
      <c r="I11" s="90"/>
      <c r="J11" s="102">
        <f>VLOOKUP(C2,Calendar!$A$3:$AA$30,Seli!B2+1)</f>
        <v>16</v>
      </c>
      <c r="K11" s="102">
        <f>VLOOKUP(C2,Calendar!$A$3:$AA$30,B2+14)</f>
        <v>17</v>
      </c>
    </row>
    <row r="12" spans="2:11" x14ac:dyDescent="0.15">
      <c r="B12" s="2" t="s">
        <v>15</v>
      </c>
      <c r="I12" s="90"/>
      <c r="J12" s="102"/>
      <c r="K12" s="102"/>
    </row>
    <row r="13" spans="2:11" x14ac:dyDescent="0.15">
      <c r="B13" s="85">
        <f>INDEX(Base!$B$2:$V$22,K13,J13)</f>
        <v>410</v>
      </c>
      <c r="C13" s="85" t="str">
        <f>CONCATENATE("V",J13,",","H",K13)</f>
        <v>V8,H13</v>
      </c>
      <c r="D13" s="130" t="str">
        <f>VLOOKUP(MOD(B13,8),Sheet2!$A$9:$B$16,2)</f>
        <v>レ</v>
      </c>
      <c r="E13" s="89">
        <f>INDEX(Time!$B$2:$V$22,K13,J13)</f>
        <v>310</v>
      </c>
      <c r="F13" s="89">
        <f>INDEX(Space!$B$2:$V$22,K13,J13)</f>
        <v>142</v>
      </c>
      <c r="G13" s="89">
        <f>INDEX(Syncro!$B$2:$V$22,K13,J13)</f>
        <v>72</v>
      </c>
      <c r="H13" s="89">
        <f>SUM(E13:G13)</f>
        <v>524</v>
      </c>
      <c r="I13" s="90"/>
      <c r="J13" s="102">
        <f>VLOOKUP($D$2,Space!$X$2:$Z$261,2)</f>
        <v>8</v>
      </c>
      <c r="K13" s="102">
        <f>VLOOKUP($D$2,Space!$X$2:$Z$261,3)</f>
        <v>13</v>
      </c>
    </row>
    <row r="14" spans="2:11" x14ac:dyDescent="0.15">
      <c r="B14" s="2" t="s">
        <v>16</v>
      </c>
      <c r="I14" s="90"/>
      <c r="J14" s="102"/>
      <c r="K14" s="102"/>
    </row>
    <row r="15" spans="2:11" x14ac:dyDescent="0.15">
      <c r="B15" s="85">
        <f>INDEX(Base!$B$2:$V$22,K15,J15)</f>
        <v>107</v>
      </c>
      <c r="C15" s="85" t="str">
        <f>CONCATENATE("V",J15,",","H",K15)</f>
        <v>V12,H2</v>
      </c>
      <c r="D15" s="130" t="str">
        <f>VLOOKUP(MOD(B15,8),Sheet2!$A$9:$B$16,2)</f>
        <v>ミ</v>
      </c>
      <c r="E15" s="89">
        <f>INDEX(Time!$B$2:$V$22,K15,J15)</f>
        <v>229</v>
      </c>
      <c r="F15" s="89">
        <f>INDEX(Space!$B$2:$V$22,K15,J15)</f>
        <v>303</v>
      </c>
      <c r="G15" s="89">
        <f>INDEX(Syncro!$B$2:$V$22,K15,J15)</f>
        <v>142</v>
      </c>
      <c r="H15" s="89">
        <f>SUM(E15:G15)</f>
        <v>674</v>
      </c>
      <c r="I15" s="90"/>
      <c r="J15" s="102">
        <f>VLOOKUP(D2,Syncro!$X$2:$Z$261,2)</f>
        <v>12</v>
      </c>
      <c r="K15" s="102">
        <f>VLOOKUP(D2,Syncro!$X$2:$Z$261,3)</f>
        <v>2</v>
      </c>
    </row>
    <row r="16" spans="2:11" x14ac:dyDescent="0.15">
      <c r="B16" s="2" t="s">
        <v>17</v>
      </c>
      <c r="I16" s="90"/>
      <c r="J16" s="102"/>
      <c r="K16" s="102"/>
    </row>
    <row r="17" spans="2:11" x14ac:dyDescent="0.15">
      <c r="B17" s="85">
        <f>MOD(H17,441)</f>
        <v>1</v>
      </c>
      <c r="C17" s="85" t="str">
        <f>CONCATENATE("V",J17,",","H",K17)</f>
        <v>V21,H21</v>
      </c>
      <c r="D17" s="130" t="str">
        <f>VLOOKUP(MOD(B17,8),Sheet2!$A$9:$B$16,2)</f>
        <v>ド</v>
      </c>
      <c r="H17" s="89">
        <f>H11+H13+H15</f>
        <v>1765</v>
      </c>
      <c r="J17" s="102">
        <f>VLOOKUP(B17,Base!$X$2:$Z$442,2)</f>
        <v>21</v>
      </c>
      <c r="K17" s="102">
        <f>VLOOKUP(B17,Base!$X$2:$Z$442,3)</f>
        <v>21</v>
      </c>
    </row>
    <row r="18" spans="2:11" ht="14.25" thickBot="1" x14ac:dyDescent="0.2">
      <c r="C18" s="91" t="s">
        <v>2</v>
      </c>
      <c r="D18" s="89">
        <f>MOD(H17,260)</f>
        <v>205</v>
      </c>
      <c r="E18" s="1" t="s">
        <v>18</v>
      </c>
      <c r="F18">
        <f>IF(MOD(D18,13)=0,13,MOD(D18,13))</f>
        <v>10</v>
      </c>
      <c r="G18">
        <f>MOD(D18,20)</f>
        <v>5</v>
      </c>
      <c r="J18" s="102"/>
      <c r="K18" s="102"/>
    </row>
    <row r="19" spans="2:11" ht="14.25" thickBot="1" x14ac:dyDescent="0.2">
      <c r="B19" s="2" t="s">
        <v>19</v>
      </c>
      <c r="G19" t="s">
        <v>20</v>
      </c>
      <c r="H19" s="108">
        <f>Dali!H17</f>
        <v>1728</v>
      </c>
      <c r="J19" s="102"/>
      <c r="K19" s="102"/>
    </row>
    <row r="20" spans="2:11" x14ac:dyDescent="0.15">
      <c r="B20" s="85">
        <f>MOD(H20,441)</f>
        <v>406</v>
      </c>
      <c r="C20" s="85" t="str">
        <f>CONCATENATE("V",J20,",","H",K20)</f>
        <v>V8,H9</v>
      </c>
      <c r="D20" s="130" t="str">
        <f>VLOOKUP(MOD(B20,8),Sheet2!$A$9:$B$16,2)</f>
        <v>ラ</v>
      </c>
      <c r="H20" s="92">
        <f>H17+H19</f>
        <v>3493</v>
      </c>
      <c r="J20" s="102">
        <f>VLOOKUP(B20,Base!$X$2:$Z$442,2)</f>
        <v>8</v>
      </c>
      <c r="K20" s="102">
        <f>VLOOKUP(B20,Base!$X$2:$Z$442,3)</f>
        <v>9</v>
      </c>
    </row>
    <row r="21" spans="2:11" x14ac:dyDescent="0.15">
      <c r="C21" s="91" t="s">
        <v>2</v>
      </c>
      <c r="D21" s="89">
        <f>MOD(H20,260)</f>
        <v>113</v>
      </c>
      <c r="E21" s="1" t="s">
        <v>18</v>
      </c>
      <c r="F21">
        <f>IF(MOD(D21,13)=0,13,MOD(D21,13))</f>
        <v>9</v>
      </c>
      <c r="G21">
        <f>MOD(D21,20)</f>
        <v>13</v>
      </c>
    </row>
    <row r="22" spans="2:11" x14ac:dyDescent="0.15">
      <c r="B22" s="3" t="s">
        <v>21</v>
      </c>
    </row>
    <row r="23" spans="2:11" x14ac:dyDescent="0.15">
      <c r="B23" s="85">
        <f>VLOOKUP(MOD($D$2,13),Sheet2!$A$19:$D$31,4)</f>
        <v>369</v>
      </c>
      <c r="E23" t="str">
        <f>VLOOKUP(MOD($D$2,13),Sheet2!$A$19:$D$31,2)</f>
        <v>288*12</v>
      </c>
      <c r="F23">
        <f>VLOOKUP(MOD($D$2,13),Sheet2!$A$19:$D$31,3)</f>
        <v>3456</v>
      </c>
    </row>
    <row r="25" spans="2:11" x14ac:dyDescent="0.15">
      <c r="B25" s="3" t="s">
        <v>22</v>
      </c>
    </row>
    <row r="26" spans="2:11" x14ac:dyDescent="0.15">
      <c r="C26" s="85">
        <f>VLOOKUP($D$2,FUNABKU21!$A$2:$F$261,6)</f>
        <v>276</v>
      </c>
    </row>
    <row r="27" spans="2:11" x14ac:dyDescent="0.15">
      <c r="B27" s="85">
        <f>VLOOKUP($D$2,FUNABKU21!$A$2:$F$261,4)</f>
        <v>318</v>
      </c>
      <c r="C27" s="85">
        <f>VLOOKUP($D$2,FUNABKU21!$A$2:$F$261,2)</f>
        <v>144</v>
      </c>
      <c r="D27" s="85">
        <f>VLOOKUP($D$2,FUNABKU21!$A$2:$F$261,3)</f>
        <v>396</v>
      </c>
    </row>
    <row r="28" spans="2:11" ht="14.25" thickBot="1" x14ac:dyDescent="0.2">
      <c r="C28" s="85">
        <f>VLOOKUP($D$2,FUNABKU21!$A$2:$F$261,5)</f>
        <v>408</v>
      </c>
    </row>
    <row r="29" spans="2:11" ht="14.25" thickBot="1" x14ac:dyDescent="0.2">
      <c r="C29" s="1">
        <f>B8</f>
        <v>291</v>
      </c>
      <c r="E29" s="13">
        <f>C26+B27+C27+D27+C28+C29</f>
        <v>1833</v>
      </c>
      <c r="G29" t="s">
        <v>20</v>
      </c>
      <c r="H29" s="108">
        <f>Dali!E29</f>
        <v>1452</v>
      </c>
    </row>
    <row r="30" spans="2:11" x14ac:dyDescent="0.15">
      <c r="E30" s="85">
        <f>MOD(E29,441)</f>
        <v>69</v>
      </c>
      <c r="F30" s="130" t="str">
        <f>VLOOKUP(MOD(E30,8),Sheet2!$A$9:$B$16,2)</f>
        <v>ソ</v>
      </c>
      <c r="H30" s="92">
        <f>H29+E29</f>
        <v>3285</v>
      </c>
    </row>
    <row r="31" spans="2:11" x14ac:dyDescent="0.15">
      <c r="H31" s="85">
        <f>IF(MOD(H30,441)=0,441,MOD(H30,441))</f>
        <v>198</v>
      </c>
      <c r="I31" s="130" t="str">
        <f>VLOOKUP(MOD(H31,8),Sheet2!$A$9:$B$16,2)</f>
        <v>ラ</v>
      </c>
    </row>
    <row r="32" spans="2:11" x14ac:dyDescent="0.15">
      <c r="B32" s="2" t="s">
        <v>23</v>
      </c>
      <c r="C32" s="107">
        <f>Dali!C32</f>
        <v>1</v>
      </c>
      <c r="E32" s="141">
        <f>Dali!E32</f>
        <v>108</v>
      </c>
      <c r="F32" s="141">
        <f>Dali!F32</f>
        <v>288</v>
      </c>
      <c r="G32" s="89">
        <f>E32+F32</f>
        <v>396</v>
      </c>
      <c r="J32">
        <f>MOD(Seli!D2,13)</f>
        <v>12</v>
      </c>
    </row>
    <row r="33" spans="2:8" x14ac:dyDescent="0.15">
      <c r="C33" s="91" t="s">
        <v>2</v>
      </c>
      <c r="D33" s="89">
        <f>MOD(G32,260)</f>
        <v>136</v>
      </c>
      <c r="E33" s="1" t="s">
        <v>18</v>
      </c>
      <c r="F33">
        <f>IF(MOD(D33,13)=0,13,MOD(D33,13))</f>
        <v>6</v>
      </c>
      <c r="G33">
        <f>MOD(D33,20)</f>
        <v>16</v>
      </c>
      <c r="H33" s="85">
        <f>MOD(G32,441)</f>
        <v>396</v>
      </c>
    </row>
    <row r="35" spans="2:8" x14ac:dyDescent="0.15">
      <c r="B35" s="96" t="s">
        <v>24</v>
      </c>
    </row>
    <row r="36" spans="2:8" x14ac:dyDescent="0.15">
      <c r="B36" s="85">
        <f>VLOOKUP(MOD($C$2,7),Sheet2!A35:N40,Seli!$F$2+1)</f>
        <v>117</v>
      </c>
    </row>
    <row r="37" spans="2:8" x14ac:dyDescent="0.15">
      <c r="B37" s="85">
        <f>VLOOKUP(MOD($C$2,7),Sheet2!A43:N49,Seli!$F$2+1)</f>
        <v>9</v>
      </c>
    </row>
    <row r="38" spans="2:8" x14ac:dyDescent="0.15">
      <c r="B38" s="85">
        <f>VLOOKUP(MOD($C$2,7),Sheet2!A52:N58,Seli!$F$2+1)</f>
        <v>126</v>
      </c>
    </row>
    <row r="40" spans="2:8" x14ac:dyDescent="0.15">
      <c r="B40" s="3" t="s">
        <v>25</v>
      </c>
    </row>
    <row r="41" spans="2:8" x14ac:dyDescent="0.15">
      <c r="B41" s="85">
        <f>VLOOKUP(C2,Sheet2!A60:B87,2)</f>
        <v>151</v>
      </c>
    </row>
    <row r="43" spans="2:8" x14ac:dyDescent="0.15">
      <c r="B43" s="3" t="s">
        <v>26</v>
      </c>
      <c r="D43" s="98"/>
    </row>
    <row r="44" spans="2:8" x14ac:dyDescent="0.15">
      <c r="B44" s="139">
        <f>VLOOKUP(B2,Calendar!$J$42:$X$54,4)</f>
        <v>95</v>
      </c>
      <c r="C44" s="140">
        <f>VLOOKUP(B2,Calendar!$J$42:$X$54,5)</f>
        <v>315</v>
      </c>
    </row>
    <row r="46" spans="2:8" x14ac:dyDescent="0.15">
      <c r="B46" s="2" t="s">
        <v>27</v>
      </c>
    </row>
    <row r="47" spans="2:8" x14ac:dyDescent="0.15">
      <c r="B47" s="85">
        <f>VLOOKUP(D2,MOAP!A2:C261,3)</f>
        <v>170</v>
      </c>
      <c r="C47" s="99" t="str">
        <f>VLOOKUP(D2,MOAP!A2:C261,2)</f>
        <v>V18,H3</v>
      </c>
    </row>
    <row r="49" spans="2:9" x14ac:dyDescent="0.15">
      <c r="B49" s="3" t="s">
        <v>28</v>
      </c>
    </row>
    <row r="50" spans="2:9" x14ac:dyDescent="0.15">
      <c r="B50" s="112">
        <f>MOD($H$51,441)</f>
        <v>103</v>
      </c>
      <c r="C50" s="2" t="s">
        <v>29</v>
      </c>
      <c r="D50" s="2" t="s">
        <v>30</v>
      </c>
      <c r="E50" s="2" t="s">
        <v>31</v>
      </c>
      <c r="F50" s="2" t="s">
        <v>32</v>
      </c>
      <c r="G50" s="2" t="s">
        <v>33</v>
      </c>
      <c r="H50" s="86" t="s">
        <v>34</v>
      </c>
    </row>
    <row r="51" spans="2:9" x14ac:dyDescent="0.15">
      <c r="C51" s="13">
        <f>$D$2</f>
        <v>142</v>
      </c>
      <c r="D51" s="13">
        <f>VLOOKUP($D$2,FFO!$A$2:$G$261,4)</f>
        <v>77</v>
      </c>
      <c r="E51" s="13">
        <f>VLOOKUP($D$2,FFO!$A$2:$G$261,5)</f>
        <v>12</v>
      </c>
      <c r="F51" s="13">
        <f>VLOOKUP($D$2,FFO!$A$2:$G$261,6)</f>
        <v>119</v>
      </c>
      <c r="G51" s="13">
        <f>VLOOKUP($D$2,FFO!$A$2:$G$261,7)</f>
        <v>194</v>
      </c>
      <c r="H51" s="89">
        <f>SUM(C51:G51)</f>
        <v>544</v>
      </c>
      <c r="I51" s="113"/>
    </row>
    <row r="53" spans="2:9" x14ac:dyDescent="0.15">
      <c r="B53" s="3" t="s">
        <v>35</v>
      </c>
    </row>
    <row r="54" spans="2:9" x14ac:dyDescent="0.15">
      <c r="B54" s="112">
        <f>MOD(SUM(C55:H55),441)</f>
        <v>71</v>
      </c>
      <c r="C54" s="2" t="s">
        <v>29</v>
      </c>
      <c r="D54" s="2" t="s">
        <v>30</v>
      </c>
      <c r="E54" s="2" t="s">
        <v>31</v>
      </c>
      <c r="F54" s="2" t="s">
        <v>32</v>
      </c>
      <c r="G54" s="2" t="s">
        <v>33</v>
      </c>
      <c r="H54" s="2" t="s">
        <v>36</v>
      </c>
    </row>
    <row r="55" spans="2:9" x14ac:dyDescent="0.15">
      <c r="C55" s="13">
        <f>VLOOKUP($D$2,FFS!$A$2:$G$261,3)</f>
        <v>2</v>
      </c>
      <c r="D55" s="13">
        <f>VLOOKUP($D$2,FFS!$A$2:$G$261,4)</f>
        <v>17</v>
      </c>
      <c r="E55" s="13">
        <f>VLOOKUP($D$2,FFS!$A$2:$G$261,5)</f>
        <v>12</v>
      </c>
      <c r="F55" s="13">
        <f>VLOOKUP($D$2,FFS!$A$2:$G$261,6)</f>
        <v>19</v>
      </c>
      <c r="G55" s="13">
        <f>VLOOKUP($D$2,FFS!$A$2:$G$261,7)</f>
        <v>14</v>
      </c>
      <c r="H55" s="89">
        <v>7</v>
      </c>
      <c r="I55" s="90"/>
    </row>
  </sheetData>
  <mergeCells count="1">
    <mergeCell ref="B7:C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B1:K55"/>
  <sheetViews>
    <sheetView showGridLines="0" showRowColHeaders="0" zoomScale="132" zoomScaleNormal="132" zoomScaleSheetLayoutView="132" workbookViewId="0">
      <pane ySplit="2" topLeftCell="A39" activePane="bottomLeft" state="frozen"/>
      <selection pane="bottomLeft" activeCell="H31" sqref="H31"/>
    </sheetView>
  </sheetViews>
  <sheetFormatPr defaultRowHeight="13.5" x14ac:dyDescent="0.15"/>
  <cols>
    <col min="1" max="1" width="3.5" customWidth="1"/>
    <col min="2" max="2" width="8.5" style="2" customWidth="1"/>
    <col min="3" max="3" width="9" style="1"/>
    <col min="4" max="4" width="6.625" customWidth="1"/>
    <col min="10" max="11" width="7.25" customWidth="1"/>
  </cols>
  <sheetData>
    <row r="1" spans="2:11" x14ac:dyDescent="0.15">
      <c r="B1" s="17" t="s">
        <v>0</v>
      </c>
      <c r="C1" s="17" t="s">
        <v>1</v>
      </c>
      <c r="D1" s="17" t="s">
        <v>2</v>
      </c>
      <c r="F1" s="97" t="s">
        <v>3</v>
      </c>
      <c r="G1" s="97" t="s">
        <v>4</v>
      </c>
    </row>
    <row r="2" spans="2:11" x14ac:dyDescent="0.15">
      <c r="B2" s="103">
        <f>Dali!B2</f>
        <v>3</v>
      </c>
      <c r="C2" s="104">
        <f>Dali!C2+2</f>
        <v>24</v>
      </c>
      <c r="D2" s="105">
        <f>Dali!D2+2</f>
        <v>143</v>
      </c>
      <c r="F2">
        <f>IF(MOD(D2,13)=0,13,MOD(D2,13))</f>
        <v>13</v>
      </c>
      <c r="G2">
        <f>IF(MOD(D2,20)=0,20,MOD(D2,20))</f>
        <v>3</v>
      </c>
    </row>
    <row r="4" spans="2:11" x14ac:dyDescent="0.15">
      <c r="B4" s="17" t="s">
        <v>5</v>
      </c>
      <c r="C4" s="17" t="s">
        <v>6</v>
      </c>
    </row>
    <row r="5" spans="2:11" x14ac:dyDescent="0.15">
      <c r="B5" s="85" t="str">
        <f>VLOOKUP(MOD($C$2,7),Sheet2!$A$1:$C$7,2)</f>
        <v>ガンマ</v>
      </c>
      <c r="C5" s="85" t="str">
        <f>VLOOKUP(MOD(C$2,7),Sheet2!$A$1:$C$7,3)</f>
        <v>Hraha</v>
      </c>
      <c r="E5" s="100" t="str">
        <f>VLOOKUP(MOD($C$2,7),Sheet2!A2:F7,6)</f>
        <v>ββ</v>
      </c>
      <c r="G5" s="89" t="str">
        <f>VLOOKUP(C2,Sheet2!A60:C87,3)</f>
        <v>ハガラズ</v>
      </c>
    </row>
    <row r="7" spans="2:11" x14ac:dyDescent="0.15">
      <c r="B7" s="144" t="s">
        <v>7</v>
      </c>
      <c r="C7" s="145"/>
    </row>
    <row r="8" spans="2:11" x14ac:dyDescent="0.15">
      <c r="B8" s="85">
        <f>VLOOKUP(MOD($C$2,7),Sheet2!$A$1:$E$7,4)</f>
        <v>144</v>
      </c>
      <c r="C8" s="85" t="str">
        <f>VLOOKUP(MOD($C$2,7),Sheet2!$A$1:$E$7,5)</f>
        <v>V11,H20</v>
      </c>
      <c r="D8" s="130" t="str">
        <f>VLOOKUP(MOD(B8,8),Sheet2!$A$9:$B$16,2)</f>
        <v>ド’</v>
      </c>
    </row>
    <row r="10" spans="2:11" x14ac:dyDescent="0.15">
      <c r="B10" s="2" t="s">
        <v>8</v>
      </c>
      <c r="E10" t="s">
        <v>9</v>
      </c>
      <c r="F10" t="s">
        <v>10</v>
      </c>
      <c r="G10" t="s">
        <v>11</v>
      </c>
      <c r="H10" s="2" t="s">
        <v>12</v>
      </c>
      <c r="J10" s="101" t="s">
        <v>13</v>
      </c>
      <c r="K10" s="101" t="s">
        <v>14</v>
      </c>
    </row>
    <row r="11" spans="2:11" x14ac:dyDescent="0.15">
      <c r="B11" s="85">
        <f>INDEX(Base!$B$2:$V$22,K11,J11)</f>
        <v>273</v>
      </c>
      <c r="C11" s="85" t="str">
        <f>CONCATENATE("V",J11,",","H",K11)</f>
        <v>V17,H17</v>
      </c>
      <c r="D11" s="130" t="str">
        <f>VLOOKUP(MOD(B11,8),Sheet2!$A$9:$B$16,2)</f>
        <v>ド</v>
      </c>
      <c r="E11" s="89">
        <f>INDEX(Time!$B$2:$V$22,K11,J11)</f>
        <v>117</v>
      </c>
      <c r="F11" s="89">
        <f>INDEX(Space!$B$2:$V$22,K11,J11)</f>
        <v>235</v>
      </c>
      <c r="G11" s="89">
        <f>INDEX(Syncro!$B$2:$V$22,K11,J11)</f>
        <v>256</v>
      </c>
      <c r="H11" s="89">
        <f>SUM(E11:G11)</f>
        <v>608</v>
      </c>
      <c r="I11" s="90"/>
      <c r="J11" s="102">
        <f>VLOOKUP(C2,Calendar!$A$3:$AA$30,Gamma!B2+1)</f>
        <v>17</v>
      </c>
      <c r="K11" s="102">
        <f>VLOOKUP(C2,Calendar!$A$3:$AA$30,B2+14)</f>
        <v>17</v>
      </c>
    </row>
    <row r="12" spans="2:11" x14ac:dyDescent="0.15">
      <c r="B12" s="2" t="s">
        <v>15</v>
      </c>
      <c r="I12" s="90"/>
      <c r="J12" s="102"/>
      <c r="K12" s="102"/>
    </row>
    <row r="13" spans="2:11" x14ac:dyDescent="0.15">
      <c r="B13" s="85">
        <f>INDEX(Base!$B$2:$V$22,K13,J13)</f>
        <v>198</v>
      </c>
      <c r="C13" s="85" t="str">
        <f>CONCATENATE("V",J13,",","H",K13)</f>
        <v>V3,H16</v>
      </c>
      <c r="D13" s="130" t="str">
        <f>VLOOKUP(MOD(B13,8),Sheet2!$A$9:$B$16,2)</f>
        <v>ラ</v>
      </c>
      <c r="E13" s="89">
        <f>INDEX(Time!$B$2:$V$22,K13,J13)</f>
        <v>78</v>
      </c>
      <c r="F13" s="89">
        <f>INDEX(Space!$B$2:$V$22,K13,J13)</f>
        <v>143</v>
      </c>
      <c r="G13" s="89">
        <f>INDEX(Syncro!$B$2:$V$22,K13,J13)</f>
        <v>100</v>
      </c>
      <c r="H13" s="89">
        <f>SUM(E13:G13)</f>
        <v>321</v>
      </c>
      <c r="I13" s="90"/>
      <c r="J13" s="102">
        <f>VLOOKUP($D$2,Space!$X$2:$Z$261,2)</f>
        <v>3</v>
      </c>
      <c r="K13" s="102">
        <f>VLOOKUP($D$2,Space!$X$2:$Z$261,3)</f>
        <v>16</v>
      </c>
    </row>
    <row r="14" spans="2:11" x14ac:dyDescent="0.15">
      <c r="B14" s="2" t="s">
        <v>16</v>
      </c>
      <c r="I14" s="90"/>
      <c r="J14" s="102"/>
      <c r="K14" s="102"/>
    </row>
    <row r="15" spans="2:11" x14ac:dyDescent="0.15">
      <c r="B15" s="85">
        <f>INDEX(Base!$B$2:$V$22,K15,J15)</f>
        <v>176</v>
      </c>
      <c r="C15" s="85" t="str">
        <f>CONCATENATE("V",J15,",","H",K15)</f>
        <v>V12,H3</v>
      </c>
      <c r="D15" s="130" t="str">
        <f>VLOOKUP(MOD(B15,8),Sheet2!$A$9:$B$16,2)</f>
        <v>ド’</v>
      </c>
      <c r="E15" s="89">
        <f>INDEX(Time!$B$2:$V$22,K15,J15)</f>
        <v>232</v>
      </c>
      <c r="F15" s="89">
        <f>INDEX(Space!$B$2:$V$22,K15,J15)</f>
        <v>302</v>
      </c>
      <c r="G15" s="89">
        <f>INDEX(Syncro!$B$2:$V$22,K15,J15)</f>
        <v>143</v>
      </c>
      <c r="H15" s="89">
        <f>SUM(E15:G15)</f>
        <v>677</v>
      </c>
      <c r="I15" s="90"/>
      <c r="J15" s="102">
        <f>VLOOKUP(D2,Syncro!$X$2:$Z$261,2)</f>
        <v>12</v>
      </c>
      <c r="K15" s="102">
        <f>VLOOKUP(D2,Syncro!$X$2:$Z$261,3)</f>
        <v>3</v>
      </c>
    </row>
    <row r="16" spans="2:11" x14ac:dyDescent="0.15">
      <c r="B16" s="2" t="s">
        <v>17</v>
      </c>
      <c r="I16" s="90"/>
      <c r="J16" s="102"/>
      <c r="K16" s="102"/>
    </row>
    <row r="17" spans="2:11" x14ac:dyDescent="0.15">
      <c r="B17" s="85">
        <f>MOD(H17,441)</f>
        <v>283</v>
      </c>
      <c r="C17" s="85" t="str">
        <f>CONCATENATE("V",J17,",","H",K17)</f>
        <v>V17,H7</v>
      </c>
      <c r="D17" s="130" t="str">
        <f>VLOOKUP(MOD(B17,8),Sheet2!$A$9:$B$16,2)</f>
        <v>ミ</v>
      </c>
      <c r="H17" s="89">
        <f>H11+H13+H15</f>
        <v>1606</v>
      </c>
      <c r="J17" s="102">
        <f>VLOOKUP(B17,Base!$X$2:$Z$442,2)</f>
        <v>17</v>
      </c>
      <c r="K17" s="102">
        <f>VLOOKUP(B17,Base!$X$2:$Z$442,3)</f>
        <v>7</v>
      </c>
    </row>
    <row r="18" spans="2:11" ht="14.25" thickBot="1" x14ac:dyDescent="0.2">
      <c r="C18" s="91" t="s">
        <v>2</v>
      </c>
      <c r="D18" s="89">
        <f>MOD(H17,260)</f>
        <v>46</v>
      </c>
      <c r="E18" s="1" t="s">
        <v>18</v>
      </c>
      <c r="F18">
        <f>IF(MOD(D18,13)=0,13,MOD(D18,13))</f>
        <v>7</v>
      </c>
      <c r="G18">
        <f>MOD(D18,20)</f>
        <v>6</v>
      </c>
      <c r="J18" s="102"/>
      <c r="K18" s="102"/>
    </row>
    <row r="19" spans="2:11" ht="14.25" thickBot="1" x14ac:dyDescent="0.2">
      <c r="B19" s="2" t="s">
        <v>19</v>
      </c>
      <c r="G19" t="s">
        <v>20</v>
      </c>
      <c r="H19" s="108">
        <f>Seli!H20</f>
        <v>3493</v>
      </c>
      <c r="J19" s="102"/>
      <c r="K19" s="102"/>
    </row>
    <row r="20" spans="2:11" x14ac:dyDescent="0.15">
      <c r="B20" s="85">
        <f>MOD(H20,441)</f>
        <v>248</v>
      </c>
      <c r="C20" s="85" t="str">
        <f>CONCATENATE("V",J20,",","H",K20)</f>
        <v>V4,H7</v>
      </c>
      <c r="D20" s="130" t="str">
        <f>VLOOKUP(MOD(B20,8),Sheet2!$A$9:$B$16,2)</f>
        <v>ド’</v>
      </c>
      <c r="H20" s="92">
        <f>H17+H19</f>
        <v>5099</v>
      </c>
      <c r="J20" s="102">
        <f>VLOOKUP(B20,Base!$X$2:$Z$442,2)</f>
        <v>4</v>
      </c>
      <c r="K20" s="102">
        <f>VLOOKUP(B20,Base!$X$2:$Z$442,3)</f>
        <v>7</v>
      </c>
    </row>
    <row r="21" spans="2:11" x14ac:dyDescent="0.15">
      <c r="C21" s="91" t="s">
        <v>2</v>
      </c>
      <c r="D21" s="89">
        <f>MOD(H20,260)</f>
        <v>159</v>
      </c>
      <c r="E21" s="1" t="s">
        <v>18</v>
      </c>
      <c r="F21">
        <f>IF(MOD(D21,13)=0,13,MOD(D21,13))</f>
        <v>3</v>
      </c>
      <c r="G21">
        <f>MOD(D21,20)</f>
        <v>19</v>
      </c>
    </row>
    <row r="22" spans="2:11" x14ac:dyDescent="0.15">
      <c r="B22" s="3" t="s">
        <v>21</v>
      </c>
    </row>
    <row r="23" spans="2:11" x14ac:dyDescent="0.15">
      <c r="B23" s="85">
        <f>VLOOKUP(MOD($D$2,13),Sheet2!$A$19:$D$31,4)</f>
        <v>81</v>
      </c>
      <c r="E23" t="str">
        <f>VLOOKUP(MOD($D$2,13),Sheet2!$A$19:$D$31,2)</f>
        <v>108*13</v>
      </c>
      <c r="F23">
        <f>VLOOKUP(MOD($D$2,13),Sheet2!$A$19:$D$31,3)</f>
        <v>1404</v>
      </c>
    </row>
    <row r="25" spans="2:11" x14ac:dyDescent="0.15">
      <c r="B25" s="3" t="s">
        <v>22</v>
      </c>
    </row>
    <row r="26" spans="2:11" x14ac:dyDescent="0.15">
      <c r="C26" s="85">
        <f>VLOOKUP($D$2,FUNABKU21!$A$2:$F$261,6)</f>
        <v>291</v>
      </c>
    </row>
    <row r="27" spans="2:11" x14ac:dyDescent="0.15">
      <c r="B27" s="85">
        <f>VLOOKUP($D$2,FUNABKU21!$A$2:$F$261,4)</f>
        <v>315</v>
      </c>
      <c r="C27" s="85">
        <f>VLOOKUP($D$2,FUNABKU21!$A$2:$F$261,2)</f>
        <v>126</v>
      </c>
      <c r="D27" s="85">
        <f>VLOOKUP($D$2,FUNABKU21!$A$2:$F$261,3)</f>
        <v>279</v>
      </c>
    </row>
    <row r="28" spans="2:11" ht="14.25" thickBot="1" x14ac:dyDescent="0.2">
      <c r="C28" s="85">
        <f>VLOOKUP($D$2,FUNABKU21!$A$2:$F$261,5)</f>
        <v>402</v>
      </c>
    </row>
    <row r="29" spans="2:11" ht="14.25" thickBot="1" x14ac:dyDescent="0.2">
      <c r="C29" s="1">
        <f>B8</f>
        <v>144</v>
      </c>
      <c r="E29" s="13">
        <f>C26+B27+C27+D27+C28+C29</f>
        <v>1557</v>
      </c>
      <c r="G29" t="s">
        <v>20</v>
      </c>
      <c r="H29" s="108">
        <f>Seli!H30</f>
        <v>3285</v>
      </c>
    </row>
    <row r="30" spans="2:11" x14ac:dyDescent="0.15">
      <c r="E30" s="85">
        <f>MOD(E29,441)</f>
        <v>234</v>
      </c>
      <c r="F30" s="130" t="str">
        <f>VLOOKUP(MOD(E30,8),Sheet2!$A$9:$B$16,2)</f>
        <v>レ</v>
      </c>
      <c r="H30" s="92">
        <f>H29+E29</f>
        <v>4842</v>
      </c>
    </row>
    <row r="31" spans="2:11" x14ac:dyDescent="0.15">
      <c r="H31" s="85">
        <f>IF(MOD(H30,441)=0,441,MOD(H30,441))</f>
        <v>432</v>
      </c>
      <c r="I31" s="130" t="str">
        <f>VLOOKUP(MOD(H31,8),Sheet2!$A$9:$B$16,2)</f>
        <v>ド’</v>
      </c>
    </row>
    <row r="32" spans="2:11" x14ac:dyDescent="0.15">
      <c r="B32" s="2" t="s">
        <v>23</v>
      </c>
      <c r="C32" s="107">
        <f>Dali!C32</f>
        <v>1</v>
      </c>
      <c r="E32" s="141">
        <f>Dali!E32</f>
        <v>108</v>
      </c>
      <c r="F32" s="141">
        <f>Dali!F32</f>
        <v>288</v>
      </c>
      <c r="G32" s="89">
        <f>E32+F32</f>
        <v>396</v>
      </c>
      <c r="J32">
        <f>MOD(Gamma!D2,13)</f>
        <v>0</v>
      </c>
    </row>
    <row r="33" spans="2:8" x14ac:dyDescent="0.15">
      <c r="C33" s="91" t="s">
        <v>2</v>
      </c>
      <c r="D33" s="89">
        <f>MOD(G32,260)</f>
        <v>136</v>
      </c>
      <c r="E33" s="1" t="s">
        <v>18</v>
      </c>
      <c r="F33">
        <f>IF(MOD(D33,13)=0,13,MOD(D33,13))</f>
        <v>6</v>
      </c>
      <c r="G33">
        <f>MOD(D33,20)</f>
        <v>16</v>
      </c>
      <c r="H33" s="85">
        <f>MOD(G32,441)</f>
        <v>396</v>
      </c>
    </row>
    <row r="35" spans="2:8" x14ac:dyDescent="0.15">
      <c r="B35" s="96" t="s">
        <v>24</v>
      </c>
    </row>
    <row r="36" spans="2:8" x14ac:dyDescent="0.15">
      <c r="B36" s="85">
        <f>VLOOKUP(MOD($C$2,7),Sheet2!A35:N40,Gamma!$F$2+1)</f>
        <v>333</v>
      </c>
    </row>
    <row r="37" spans="2:8" x14ac:dyDescent="0.15">
      <c r="B37" s="85">
        <f>VLOOKUP(MOD($C$2,7),Sheet2!A43:N49,Gamma!$F$2+1)</f>
        <v>171</v>
      </c>
    </row>
    <row r="38" spans="2:8" x14ac:dyDescent="0.15">
      <c r="B38" s="85">
        <f>VLOOKUP(MOD($C$2,7),Sheet2!A52:N58,Gamma!$F$2+1)</f>
        <v>63</v>
      </c>
    </row>
    <row r="40" spans="2:8" x14ac:dyDescent="0.15">
      <c r="B40" s="3" t="s">
        <v>25</v>
      </c>
    </row>
    <row r="41" spans="2:8" x14ac:dyDescent="0.15">
      <c r="B41" s="85">
        <f>VLOOKUP(C2,Sheet2!A60:B87,2)</f>
        <v>152</v>
      </c>
    </row>
    <row r="43" spans="2:8" x14ac:dyDescent="0.15">
      <c r="B43" s="3" t="s">
        <v>26</v>
      </c>
      <c r="D43" s="98"/>
    </row>
    <row r="44" spans="2:8" x14ac:dyDescent="0.15">
      <c r="B44" s="139">
        <f>VLOOKUP(B2,Calendar!$J$42:$X$54,6)</f>
        <v>96</v>
      </c>
      <c r="C44" s="140">
        <f>VLOOKUP(B2,Calendar!$J$42:$X$54,7)</f>
        <v>266</v>
      </c>
    </row>
    <row r="46" spans="2:8" x14ac:dyDescent="0.15">
      <c r="B46" s="2" t="s">
        <v>27</v>
      </c>
    </row>
    <row r="47" spans="2:8" x14ac:dyDescent="0.15">
      <c r="B47" s="85">
        <f>VLOOKUP(D2,MOAP!A2:C261,3)</f>
        <v>301</v>
      </c>
      <c r="C47" s="99" t="str">
        <f>VLOOKUP(D2,MOAP!A2:C261,2)</f>
        <v>V5,H9</v>
      </c>
    </row>
    <row r="49" spans="2:9" x14ac:dyDescent="0.15">
      <c r="B49" s="3" t="s">
        <v>28</v>
      </c>
    </row>
    <row r="50" spans="2:9" x14ac:dyDescent="0.15">
      <c r="B50" s="112">
        <f>MOD($H$51,441)</f>
        <v>236</v>
      </c>
      <c r="C50" s="2" t="s">
        <v>29</v>
      </c>
      <c r="D50" s="2" t="s">
        <v>30</v>
      </c>
      <c r="E50" s="2" t="s">
        <v>31</v>
      </c>
      <c r="F50" s="2" t="s">
        <v>32</v>
      </c>
      <c r="G50" s="2" t="s">
        <v>33</v>
      </c>
      <c r="H50" s="86" t="s">
        <v>34</v>
      </c>
    </row>
    <row r="51" spans="2:9" x14ac:dyDescent="0.15">
      <c r="C51" s="13">
        <f>$D$2</f>
        <v>143</v>
      </c>
      <c r="D51" s="13">
        <f>VLOOKUP($D$2,FFO!$A$2:$G$261,4)</f>
        <v>156</v>
      </c>
      <c r="E51" s="13">
        <f>VLOOKUP($D$2,FFO!$A$2:$G$261,5)</f>
        <v>13</v>
      </c>
      <c r="F51" s="13">
        <f>VLOOKUP($D$2,FFO!$A$2:$G$261,6)</f>
        <v>118</v>
      </c>
      <c r="G51" s="13">
        <f>VLOOKUP($D$2,FFO!$A$2:$G$261,7)</f>
        <v>247</v>
      </c>
      <c r="H51" s="89">
        <f>SUM(C51:G51)</f>
        <v>677</v>
      </c>
      <c r="I51" s="113"/>
    </row>
    <row r="53" spans="2:9" x14ac:dyDescent="0.15">
      <c r="B53" s="3" t="s">
        <v>35</v>
      </c>
    </row>
    <row r="54" spans="2:9" x14ac:dyDescent="0.15">
      <c r="B54" s="112">
        <f>MOD(SUM(C55:H55),441)</f>
        <v>59</v>
      </c>
      <c r="C54" s="2" t="s">
        <v>29</v>
      </c>
      <c r="D54" s="2" t="s">
        <v>30</v>
      </c>
      <c r="E54" s="2" t="s">
        <v>31</v>
      </c>
      <c r="F54" s="2" t="s">
        <v>32</v>
      </c>
      <c r="G54" s="2" t="s">
        <v>33</v>
      </c>
      <c r="H54" s="2" t="s">
        <v>36</v>
      </c>
    </row>
    <row r="55" spans="2:9" x14ac:dyDescent="0.15">
      <c r="C55" s="13">
        <f>VLOOKUP($D$2,FFS!$A$2:$G$261,3)</f>
        <v>3</v>
      </c>
      <c r="D55" s="13">
        <f>VLOOKUP($D$2,FFS!$A$2:$G$261,4)</f>
        <v>16</v>
      </c>
      <c r="E55" s="13">
        <f>VLOOKUP($D$2,FFS!$A$2:$G$261,5)</f>
        <v>13</v>
      </c>
      <c r="F55" s="13">
        <f>VLOOKUP($D$2,FFS!$A$2:$G$261,6)</f>
        <v>18</v>
      </c>
      <c r="G55" s="13">
        <f>VLOOKUP($D$2,FFS!$A$2:$G$261,7)</f>
        <v>7</v>
      </c>
      <c r="H55" s="89">
        <v>2</v>
      </c>
      <c r="I55" s="90"/>
    </row>
  </sheetData>
  <mergeCells count="1">
    <mergeCell ref="B7:C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B1:K55"/>
  <sheetViews>
    <sheetView showGridLines="0" showRowColHeaders="0" zoomScale="132" zoomScaleNormal="132" workbookViewId="0">
      <pane ySplit="2" topLeftCell="A3" activePane="bottomLeft" state="frozen"/>
      <selection pane="bottomLeft" activeCell="H31" sqref="H31"/>
    </sheetView>
  </sheetViews>
  <sheetFormatPr defaultRowHeight="13.5" x14ac:dyDescent="0.15"/>
  <cols>
    <col min="1" max="1" width="3.5" customWidth="1"/>
    <col min="2" max="2" width="8.5" style="2" customWidth="1"/>
    <col min="3" max="3" width="9" style="1"/>
    <col min="4" max="4" width="6.625" customWidth="1"/>
    <col min="10" max="11" width="7.25" customWidth="1"/>
  </cols>
  <sheetData>
    <row r="1" spans="2:11" x14ac:dyDescent="0.15">
      <c r="B1" s="17" t="s">
        <v>0</v>
      </c>
      <c r="C1" s="17" t="s">
        <v>1</v>
      </c>
      <c r="D1" s="17" t="s">
        <v>2</v>
      </c>
      <c r="F1" s="97" t="s">
        <v>3</v>
      </c>
      <c r="G1" s="97" t="s">
        <v>4</v>
      </c>
    </row>
    <row r="2" spans="2:11" x14ac:dyDescent="0.15">
      <c r="B2" s="103">
        <f>Dali!B2</f>
        <v>3</v>
      </c>
      <c r="C2" s="104">
        <f>Dali!C2+3</f>
        <v>25</v>
      </c>
      <c r="D2" s="105">
        <f>Dali!D2+3</f>
        <v>144</v>
      </c>
      <c r="F2">
        <f>IF(MOD(D2,13)=0,13,MOD(D2,13))</f>
        <v>1</v>
      </c>
      <c r="G2">
        <f>IF(MOD(D2,20)=0,20,MOD(D2,20))</f>
        <v>4</v>
      </c>
    </row>
    <row r="4" spans="2:11" x14ac:dyDescent="0.15">
      <c r="B4" s="17" t="s">
        <v>5</v>
      </c>
      <c r="C4" s="17" t="s">
        <v>6</v>
      </c>
    </row>
    <row r="5" spans="2:11" x14ac:dyDescent="0.15">
      <c r="B5" s="85" t="str">
        <f>VLOOKUP(MOD($C$2,7),Sheet2!$A$1:$C$7,2)</f>
        <v>カリ</v>
      </c>
      <c r="C5" s="85" t="str">
        <f>VLOOKUP(MOD(C$2,7),Sheet2!$A$1:$C$7,3)</f>
        <v>Hrim</v>
      </c>
      <c r="E5" s="100" t="str">
        <f>VLOOKUP(MOD($C$2,7),Sheet2!A2:F7,6)</f>
        <v>βα</v>
      </c>
      <c r="G5" s="89" t="str">
        <f>VLOOKUP(C2,Sheet2!A60:C87,3)</f>
        <v>ナウシズ</v>
      </c>
    </row>
    <row r="7" spans="2:11" x14ac:dyDescent="0.15">
      <c r="B7" s="144" t="s">
        <v>7</v>
      </c>
      <c r="C7" s="145"/>
    </row>
    <row r="8" spans="2:11" x14ac:dyDescent="0.15">
      <c r="B8" s="85">
        <f>VLOOKUP(MOD($C$2,7),Sheet2!$A$1:$E$7,4)</f>
        <v>315</v>
      </c>
      <c r="C8" s="85" t="str">
        <f>VLOOKUP(MOD($C$2,7),Sheet2!$A$1:$E$7,5)</f>
        <v>V11,H17</v>
      </c>
      <c r="D8" s="130" t="str">
        <f>VLOOKUP(MOD(B8,8),Sheet2!$A$9:$B$16,2)</f>
        <v>ミ</v>
      </c>
    </row>
    <row r="10" spans="2:11" x14ac:dyDescent="0.15">
      <c r="B10" s="2" t="s">
        <v>8</v>
      </c>
      <c r="E10" t="s">
        <v>9</v>
      </c>
      <c r="F10" t="s">
        <v>10</v>
      </c>
      <c r="G10" t="s">
        <v>11</v>
      </c>
      <c r="H10" s="2" t="s">
        <v>12</v>
      </c>
      <c r="J10" s="101" t="s">
        <v>13</v>
      </c>
      <c r="K10" s="101" t="s">
        <v>14</v>
      </c>
    </row>
    <row r="11" spans="2:11" x14ac:dyDescent="0.15">
      <c r="B11" s="85">
        <f>INDEX(Base!$B$2:$V$22,K11,J11)</f>
        <v>218</v>
      </c>
      <c r="C11" s="85" t="str">
        <f>CONCATENATE("V",J11,",","H",K11)</f>
        <v>V18,H17</v>
      </c>
      <c r="D11" s="130" t="str">
        <f>VLOOKUP(MOD(B11,8),Sheet2!$A$9:$B$16,2)</f>
        <v>レ</v>
      </c>
      <c r="E11" s="89">
        <f>INDEX(Time!$B$2:$V$22,K11,J11)</f>
        <v>48</v>
      </c>
      <c r="F11" s="89">
        <f>INDEX(Space!$B$2:$V$22,K11,J11)</f>
        <v>213</v>
      </c>
      <c r="G11" s="89">
        <f>INDEX(Syncro!$B$2:$V$22,K11,J11)</f>
        <v>152</v>
      </c>
      <c r="H11" s="89">
        <f>SUM(E11:G11)</f>
        <v>413</v>
      </c>
      <c r="I11" s="90"/>
      <c r="J11" s="102">
        <f>VLOOKUP(C2,Calendar!$A$3:$AA$30,Kali!B2+1)</f>
        <v>18</v>
      </c>
      <c r="K11" s="102">
        <f>VLOOKUP(C2,Calendar!$A$3:$AA$30,B2+14)</f>
        <v>17</v>
      </c>
    </row>
    <row r="12" spans="2:11" x14ac:dyDescent="0.15">
      <c r="B12" s="2" t="s">
        <v>15</v>
      </c>
      <c r="I12" s="90"/>
      <c r="J12" s="102"/>
      <c r="K12" s="102"/>
    </row>
    <row r="13" spans="2:11" x14ac:dyDescent="0.15">
      <c r="B13" s="85">
        <f>INDEX(Base!$B$2:$V$22,K13,J13)</f>
        <v>128</v>
      </c>
      <c r="C13" s="85" t="str">
        <f>CONCATENATE("V",J13,",","H",K13)</f>
        <v>V2,H13</v>
      </c>
      <c r="D13" s="130" t="str">
        <f>VLOOKUP(MOD(B13,8),Sheet2!$A$9:$B$16,2)</f>
        <v>ド’</v>
      </c>
      <c r="E13" s="89">
        <f>INDEX(Time!$B$2:$V$22,K13,J13)</f>
        <v>167</v>
      </c>
      <c r="F13" s="89">
        <f>INDEX(Space!$B$2:$V$22,K13,J13)</f>
        <v>144</v>
      </c>
      <c r="G13" s="89">
        <f>INDEX(Syncro!$B$2:$V$22,K13,J13)</f>
        <v>55</v>
      </c>
      <c r="H13" s="89">
        <f>SUM(E13:G13)</f>
        <v>366</v>
      </c>
      <c r="I13" s="90"/>
      <c r="J13" s="102">
        <f>VLOOKUP($D$2,Space!$X$2:$Z$261,2)</f>
        <v>2</v>
      </c>
      <c r="K13" s="102">
        <f>VLOOKUP($D$2,Space!$X$2:$Z$261,3)</f>
        <v>13</v>
      </c>
    </row>
    <row r="14" spans="2:11" x14ac:dyDescent="0.15">
      <c r="B14" s="2" t="s">
        <v>16</v>
      </c>
      <c r="I14" s="90"/>
      <c r="J14" s="102"/>
      <c r="K14" s="102"/>
    </row>
    <row r="15" spans="2:11" x14ac:dyDescent="0.15">
      <c r="B15" s="85">
        <f>INDEX(Base!$B$2:$V$22,K15,J15)</f>
        <v>237</v>
      </c>
      <c r="C15" s="85" t="str">
        <f>CONCATENATE("V",J15,",","H",K15)</f>
        <v>V12,H4</v>
      </c>
      <c r="D15" s="130" t="str">
        <f>VLOOKUP(MOD(B15,8),Sheet2!$A$9:$B$16,2)</f>
        <v>ソ</v>
      </c>
      <c r="E15" s="89">
        <f>INDEX(Time!$B$2:$V$22,K15,J15)</f>
        <v>84</v>
      </c>
      <c r="F15" s="89">
        <f>INDEX(Space!$B$2:$V$22,K15,J15)</f>
        <v>301</v>
      </c>
      <c r="G15" s="89">
        <f>INDEX(Syncro!$B$2:$V$22,K15,J15)</f>
        <v>144</v>
      </c>
      <c r="H15" s="89">
        <f>SUM(E15:G15)</f>
        <v>529</v>
      </c>
      <c r="I15" s="90"/>
      <c r="J15" s="102">
        <f>VLOOKUP(D2,Syncro!$X$2:$Z$261,2)</f>
        <v>12</v>
      </c>
      <c r="K15" s="102">
        <f>VLOOKUP(D2,Syncro!$X$2:$Z$261,3)</f>
        <v>4</v>
      </c>
    </row>
    <row r="16" spans="2:11" x14ac:dyDescent="0.15">
      <c r="B16" s="2" t="s">
        <v>17</v>
      </c>
      <c r="I16" s="90"/>
      <c r="J16" s="102"/>
      <c r="K16" s="102"/>
    </row>
    <row r="17" spans="2:11" x14ac:dyDescent="0.15">
      <c r="B17" s="85">
        <f>MOD(H17,441)</f>
        <v>426</v>
      </c>
      <c r="C17" s="85" t="str">
        <f>CONCATENATE("V",J17,",","H",K17)</f>
        <v>V9,H10</v>
      </c>
      <c r="D17" s="130" t="str">
        <f>VLOOKUP(MOD(B17,8),Sheet2!$A$9:$B$16,2)</f>
        <v>レ</v>
      </c>
      <c r="H17" s="89">
        <f>H11+H13+H15</f>
        <v>1308</v>
      </c>
      <c r="J17" s="102">
        <f>VLOOKUP(B17,Base!$X$2:$Z$442,2)</f>
        <v>9</v>
      </c>
      <c r="K17" s="102">
        <f>VLOOKUP(B17,Base!$X$2:$Z$442,3)</f>
        <v>10</v>
      </c>
    </row>
    <row r="18" spans="2:11" ht="14.25" thickBot="1" x14ac:dyDescent="0.2">
      <c r="C18" s="91" t="s">
        <v>2</v>
      </c>
      <c r="D18" s="89">
        <f>MOD(H17,260)</f>
        <v>8</v>
      </c>
      <c r="E18" s="1" t="s">
        <v>18</v>
      </c>
      <c r="F18">
        <f>IF(MOD(D18,13)=0,13,MOD(D18,13))</f>
        <v>8</v>
      </c>
      <c r="G18">
        <f>MOD(D18,20)</f>
        <v>8</v>
      </c>
      <c r="J18" s="102"/>
      <c r="K18" s="102"/>
    </row>
    <row r="19" spans="2:11" ht="14.25" thickBot="1" x14ac:dyDescent="0.2">
      <c r="B19" s="2" t="s">
        <v>19</v>
      </c>
      <c r="G19" t="s">
        <v>20</v>
      </c>
      <c r="H19" s="108">
        <f>Gamma!H20</f>
        <v>5099</v>
      </c>
      <c r="J19" s="102"/>
      <c r="K19" s="102"/>
    </row>
    <row r="20" spans="2:11" x14ac:dyDescent="0.15">
      <c r="B20" s="85">
        <f>MOD(H20,441)</f>
        <v>233</v>
      </c>
      <c r="C20" s="85" t="str">
        <f>CONCATENATE("V",J20,",","H",K20)</f>
        <v>V16,H4</v>
      </c>
      <c r="D20" s="130" t="str">
        <f>VLOOKUP(MOD(B20,8),Sheet2!$A$9:$B$16,2)</f>
        <v>ド</v>
      </c>
      <c r="H20" s="92">
        <f>H17+H19</f>
        <v>6407</v>
      </c>
      <c r="J20" s="102">
        <f>VLOOKUP(B20,Base!$X$2:$Z$442,2)</f>
        <v>16</v>
      </c>
      <c r="K20" s="102">
        <f>VLOOKUP(B20,Base!$X$2:$Z$442,3)</f>
        <v>4</v>
      </c>
    </row>
    <row r="21" spans="2:11" x14ac:dyDescent="0.15">
      <c r="C21" s="91" t="s">
        <v>2</v>
      </c>
      <c r="D21" s="89">
        <f>MOD(H20,260)</f>
        <v>167</v>
      </c>
      <c r="E21" s="1" t="s">
        <v>18</v>
      </c>
      <c r="F21">
        <f>IF(MOD(D21,13)=0,13,MOD(D21,13))</f>
        <v>11</v>
      </c>
      <c r="G21">
        <f>MOD(D21,20)</f>
        <v>7</v>
      </c>
    </row>
    <row r="22" spans="2:11" x14ac:dyDescent="0.15">
      <c r="B22" s="3" t="s">
        <v>21</v>
      </c>
    </row>
    <row r="23" spans="2:11" x14ac:dyDescent="0.15">
      <c r="B23" s="85">
        <f>VLOOKUP(MOD($D$2,13),Sheet2!$A$19:$D$31,4)</f>
        <v>108</v>
      </c>
      <c r="E23" t="str">
        <f>VLOOKUP(MOD($D$2,13),Sheet2!$A$19:$D$31,2)</f>
        <v>108*1</v>
      </c>
      <c r="F23">
        <f>VLOOKUP(MOD($D$2,13),Sheet2!$A$19:$D$31,3)</f>
        <v>0</v>
      </c>
    </row>
    <row r="25" spans="2:11" x14ac:dyDescent="0.15">
      <c r="B25" s="3" t="s">
        <v>22</v>
      </c>
    </row>
    <row r="26" spans="2:11" x14ac:dyDescent="0.15">
      <c r="C26" s="85">
        <f>VLOOKUP($D$2,FUNABKU21!$A$2:$F$261,6)</f>
        <v>90</v>
      </c>
    </row>
    <row r="27" spans="2:11" x14ac:dyDescent="0.15">
      <c r="B27" s="85">
        <f>VLOOKUP($D$2,FUNABKU21!$A$2:$F$261,4)</f>
        <v>276</v>
      </c>
      <c r="C27" s="85">
        <f>VLOOKUP($D$2,FUNABKU21!$A$2:$F$261,2)</f>
        <v>90</v>
      </c>
      <c r="D27" s="85">
        <f>VLOOKUP($D$2,FUNABKU21!$A$2:$F$261,3)</f>
        <v>282</v>
      </c>
    </row>
    <row r="28" spans="2:11" ht="14.25" thickBot="1" x14ac:dyDescent="0.2">
      <c r="C28" s="85">
        <f>VLOOKUP($D$2,FUNABKU21!$A$2:$F$261,5)</f>
        <v>396</v>
      </c>
    </row>
    <row r="29" spans="2:11" ht="14.25" thickBot="1" x14ac:dyDescent="0.2">
      <c r="C29" s="1">
        <f>B8</f>
        <v>315</v>
      </c>
      <c r="E29" s="13">
        <f>C26+B27+C27+D27+C28+C29</f>
        <v>1449</v>
      </c>
      <c r="G29" t="s">
        <v>20</v>
      </c>
      <c r="H29" s="108">
        <f>Gamma!H30</f>
        <v>4842</v>
      </c>
    </row>
    <row r="30" spans="2:11" x14ac:dyDescent="0.15">
      <c r="E30" s="85">
        <f>MOD(E29,441)</f>
        <v>126</v>
      </c>
      <c r="F30" s="130" t="str">
        <f>VLOOKUP(MOD(E30,8),Sheet2!$A$9:$B$16,2)</f>
        <v>ラ</v>
      </c>
      <c r="H30" s="92">
        <f>H29+E29</f>
        <v>6291</v>
      </c>
    </row>
    <row r="31" spans="2:11" x14ac:dyDescent="0.15">
      <c r="H31" s="85">
        <f>IF(MOD(H30,441)=0,441,MOD(H30,441))</f>
        <v>117</v>
      </c>
      <c r="I31" s="130" t="str">
        <f>VLOOKUP(MOD(H31,8),Sheet2!$A$9:$B$16,2)</f>
        <v>ソ</v>
      </c>
    </row>
    <row r="32" spans="2:11" x14ac:dyDescent="0.15">
      <c r="B32" s="2" t="s">
        <v>23</v>
      </c>
      <c r="C32" s="107">
        <f>Dali!C32</f>
        <v>1</v>
      </c>
      <c r="E32" s="141">
        <f>Dali!E32</f>
        <v>108</v>
      </c>
      <c r="F32" s="141">
        <f>Dali!F32</f>
        <v>288</v>
      </c>
      <c r="G32" s="89">
        <f>E32+F32</f>
        <v>396</v>
      </c>
      <c r="J32">
        <f>MOD(Kali!D2,13)</f>
        <v>1</v>
      </c>
    </row>
    <row r="33" spans="2:8" x14ac:dyDescent="0.15">
      <c r="C33" s="91" t="s">
        <v>2</v>
      </c>
      <c r="D33" s="89">
        <f>MOD(G32,260)</f>
        <v>136</v>
      </c>
      <c r="E33" s="1" t="s">
        <v>18</v>
      </c>
      <c r="F33">
        <f>IF(MOD(D33,13)=0,13,MOD(D33,13))</f>
        <v>6</v>
      </c>
      <c r="G33">
        <f>MOD(D33,20)</f>
        <v>16</v>
      </c>
      <c r="H33" s="85">
        <f>MOD(G32,441)</f>
        <v>396</v>
      </c>
    </row>
    <row r="35" spans="2:8" x14ac:dyDescent="0.15">
      <c r="B35" s="96" t="s">
        <v>24</v>
      </c>
    </row>
    <row r="36" spans="2:8" x14ac:dyDescent="0.15">
      <c r="B36" s="85">
        <f>VLOOKUP(MOD($C$2,7),Sheet2!A35:N40,Kali!$F$2+1)</f>
        <v>144</v>
      </c>
    </row>
    <row r="37" spans="2:8" x14ac:dyDescent="0.15">
      <c r="B37" s="85">
        <f>VLOOKUP(MOD($C$2,7),Sheet2!A43:N49,Kali!$F$2+1)</f>
        <v>81</v>
      </c>
    </row>
    <row r="38" spans="2:8" x14ac:dyDescent="0.15">
      <c r="B38" s="85">
        <f>VLOOKUP(MOD($C$2,7),Sheet2!A52:N58,Kali!$F$2+1)</f>
        <v>225</v>
      </c>
    </row>
    <row r="40" spans="2:8" x14ac:dyDescent="0.15">
      <c r="B40" s="3" t="s">
        <v>25</v>
      </c>
    </row>
    <row r="41" spans="2:8" x14ac:dyDescent="0.15">
      <c r="B41" s="85">
        <f>VLOOKUP(C2,Sheet2!A60:B87,2)</f>
        <v>81</v>
      </c>
    </row>
    <row r="43" spans="2:8" x14ac:dyDescent="0.15">
      <c r="B43" s="3" t="s">
        <v>26</v>
      </c>
      <c r="D43" s="98"/>
    </row>
    <row r="44" spans="2:8" x14ac:dyDescent="0.15">
      <c r="B44" s="139">
        <f>VLOOKUP(B2,Calendar!$J$42:$X$54,8)</f>
        <v>97</v>
      </c>
      <c r="C44" s="140">
        <f>VLOOKUP(B2,Calendar!$J$42:$X$54,9)</f>
        <v>143</v>
      </c>
    </row>
    <row r="46" spans="2:8" x14ac:dyDescent="0.15">
      <c r="B46" s="2" t="s">
        <v>27</v>
      </c>
    </row>
    <row r="47" spans="2:8" x14ac:dyDescent="0.15">
      <c r="B47" s="85">
        <f>VLOOKUP(D2,MOAP!A2:C261,3)</f>
        <v>185</v>
      </c>
      <c r="C47" s="99" t="str">
        <f>VLOOKUP(D2,MOAP!A2:C261,2)</f>
        <v>V3,H3</v>
      </c>
    </row>
    <row r="49" spans="2:9" x14ac:dyDescent="0.15">
      <c r="B49" s="3" t="s">
        <v>28</v>
      </c>
    </row>
    <row r="50" spans="2:9" x14ac:dyDescent="0.15">
      <c r="B50" s="112">
        <f>MOD($H$51,441)</f>
        <v>213</v>
      </c>
      <c r="C50" s="2" t="s">
        <v>29</v>
      </c>
      <c r="D50" s="2" t="s">
        <v>30</v>
      </c>
      <c r="E50" s="2" t="s">
        <v>31</v>
      </c>
      <c r="F50" s="2" t="s">
        <v>32</v>
      </c>
      <c r="G50" s="2" t="s">
        <v>33</v>
      </c>
      <c r="H50" s="86" t="s">
        <v>34</v>
      </c>
    </row>
    <row r="51" spans="2:9" x14ac:dyDescent="0.15">
      <c r="C51" s="13">
        <f>$D$2</f>
        <v>144</v>
      </c>
      <c r="D51" s="13">
        <f>VLOOKUP($D$2,FFO!$A$2:$G$261,4)</f>
        <v>235</v>
      </c>
      <c r="E51" s="13">
        <f>VLOOKUP($D$2,FFO!$A$2:$G$261,5)</f>
        <v>14</v>
      </c>
      <c r="F51" s="13">
        <f>VLOOKUP($D$2,FFO!$A$2:$G$261,6)</f>
        <v>117</v>
      </c>
      <c r="G51" s="13">
        <f>VLOOKUP($D$2,FFO!$A$2:$G$261,7)</f>
        <v>144</v>
      </c>
      <c r="H51" s="89">
        <f>SUM(C51:G51)</f>
        <v>654</v>
      </c>
      <c r="I51" s="113"/>
    </row>
    <row r="53" spans="2:9" x14ac:dyDescent="0.15">
      <c r="B53" s="3" t="s">
        <v>35</v>
      </c>
    </row>
    <row r="54" spans="2:9" x14ac:dyDescent="0.15">
      <c r="B54" s="112">
        <f>MOD(SUM(C55:H55),441)</f>
        <v>67</v>
      </c>
      <c r="C54" s="2" t="s">
        <v>29</v>
      </c>
      <c r="D54" s="2" t="s">
        <v>30</v>
      </c>
      <c r="E54" s="2" t="s">
        <v>31</v>
      </c>
      <c r="F54" s="2" t="s">
        <v>32</v>
      </c>
      <c r="G54" s="2" t="s">
        <v>33</v>
      </c>
      <c r="H54" s="2" t="s">
        <v>36</v>
      </c>
    </row>
    <row r="55" spans="2:9" x14ac:dyDescent="0.15">
      <c r="C55" s="13">
        <f>VLOOKUP($D$2,FFS!$A$2:$G$261,3)</f>
        <v>4</v>
      </c>
      <c r="D55" s="13">
        <f>VLOOKUP($D$2,FFS!$A$2:$G$261,4)</f>
        <v>15</v>
      </c>
      <c r="E55" s="13">
        <f>VLOOKUP($D$2,FFS!$A$2:$G$261,5)</f>
        <v>14</v>
      </c>
      <c r="F55" s="13">
        <f>VLOOKUP($D$2,FFS!$A$2:$G$261,6)</f>
        <v>17</v>
      </c>
      <c r="G55" s="13">
        <f>VLOOKUP($D$2,FFS!$A$2:$G$261,7)</f>
        <v>4</v>
      </c>
      <c r="H55" s="89">
        <v>13</v>
      </c>
      <c r="I55" s="90"/>
    </row>
  </sheetData>
  <mergeCells count="1">
    <mergeCell ref="B7:C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1:K55"/>
  <sheetViews>
    <sheetView showGridLines="0" showRowColHeaders="0" zoomScale="132" zoomScaleNormal="132" workbookViewId="0">
      <pane ySplit="2" topLeftCell="A3" activePane="bottomLeft" state="frozen"/>
      <selection pane="bottomLeft" activeCell="H31" sqref="H31"/>
    </sheetView>
  </sheetViews>
  <sheetFormatPr defaultRowHeight="13.5" x14ac:dyDescent="0.15"/>
  <cols>
    <col min="1" max="1" width="3.5" customWidth="1"/>
    <col min="2" max="2" width="8.5" style="2" customWidth="1"/>
    <col min="3" max="3" width="9" style="1"/>
    <col min="4" max="4" width="6.625" customWidth="1"/>
    <col min="10" max="11" width="7.25" customWidth="1"/>
  </cols>
  <sheetData>
    <row r="1" spans="2:11" x14ac:dyDescent="0.15">
      <c r="B1" s="17" t="s">
        <v>0</v>
      </c>
      <c r="C1" s="17" t="s">
        <v>1</v>
      </c>
      <c r="D1" s="17" t="s">
        <v>2</v>
      </c>
      <c r="F1" s="97" t="s">
        <v>3</v>
      </c>
      <c r="G1" s="97" t="s">
        <v>4</v>
      </c>
    </row>
    <row r="2" spans="2:11" x14ac:dyDescent="0.15">
      <c r="B2" s="103">
        <f>Dali!B2</f>
        <v>3</v>
      </c>
      <c r="C2" s="104">
        <f>Dali!C2+4</f>
        <v>26</v>
      </c>
      <c r="D2" s="105">
        <f>Dali!D2+4</f>
        <v>145</v>
      </c>
      <c r="F2">
        <f>IF(MOD(D2,13)=0,13,MOD(D2,13))</f>
        <v>2</v>
      </c>
      <c r="G2">
        <f>IF(MOD(D2,20)=0,20,MOD(D2,20))</f>
        <v>5</v>
      </c>
    </row>
    <row r="4" spans="2:11" x14ac:dyDescent="0.15">
      <c r="B4" s="17" t="s">
        <v>5</v>
      </c>
      <c r="C4" s="17" t="s">
        <v>6</v>
      </c>
    </row>
    <row r="5" spans="2:11" x14ac:dyDescent="0.15">
      <c r="B5" s="85" t="str">
        <f>VLOOKUP(MOD($C$2,7),Sheet2!$A$1:$C$7,2)</f>
        <v>アルファ</v>
      </c>
      <c r="C5" s="85" t="str">
        <f>VLOOKUP(MOD(C$2,7),Sheet2!$A$1:$C$7,3)</f>
        <v>Hraum</v>
      </c>
      <c r="E5" s="100" t="str">
        <f>VLOOKUP(MOD($C$2,7),Sheet2!A2:F7,6)</f>
        <v>E</v>
      </c>
      <c r="G5" s="89" t="str">
        <f>VLOOKUP(C2,Sheet2!A60:C87,3)</f>
        <v>イサ</v>
      </c>
    </row>
    <row r="7" spans="2:11" x14ac:dyDescent="0.15">
      <c r="B7" s="144" t="s">
        <v>7</v>
      </c>
      <c r="C7" s="145"/>
    </row>
    <row r="8" spans="2:11" x14ac:dyDescent="0.15">
      <c r="B8" s="85">
        <f>VLOOKUP(MOD($C$2,7),Sheet2!$A$1:$E$7,4)</f>
        <v>414</v>
      </c>
      <c r="C8" s="85" t="str">
        <f>VLOOKUP(MOD($C$2,7),Sheet2!$A$1:$E$7,5)</f>
        <v>V11,H14</v>
      </c>
      <c r="D8" s="130" t="str">
        <f>VLOOKUP(MOD(B8,8),Sheet2!$A$9:$B$16,2)</f>
        <v>ラ</v>
      </c>
    </row>
    <row r="10" spans="2:11" x14ac:dyDescent="0.15">
      <c r="B10" s="2" t="s">
        <v>8</v>
      </c>
      <c r="E10" t="s">
        <v>9</v>
      </c>
      <c r="F10" t="s">
        <v>10</v>
      </c>
      <c r="G10" t="s">
        <v>11</v>
      </c>
      <c r="H10" s="2" t="s">
        <v>12</v>
      </c>
      <c r="J10" s="101" t="s">
        <v>13</v>
      </c>
      <c r="K10" s="101" t="s">
        <v>14</v>
      </c>
    </row>
    <row r="11" spans="2:11" x14ac:dyDescent="0.15">
      <c r="B11" s="85">
        <f>INDEX(Base!$B$2:$V$22,K11,J11)</f>
        <v>155</v>
      </c>
      <c r="C11" s="85" t="str">
        <f>CONCATENATE("V",J11,",","H",K11)</f>
        <v>V19,H17</v>
      </c>
      <c r="D11" s="130" t="str">
        <f>VLOOKUP(MOD(B11,8),Sheet2!$A$9:$B$16,2)</f>
        <v>ミ</v>
      </c>
      <c r="E11" s="89">
        <f>INDEX(Time!$B$2:$V$22,K11,J11)</f>
        <v>124</v>
      </c>
      <c r="F11" s="89">
        <f>INDEX(Space!$B$2:$V$22,K11,J11)</f>
        <v>238</v>
      </c>
      <c r="G11" s="89">
        <f>INDEX(Syncro!$B$2:$V$22,K11,J11)</f>
        <v>110</v>
      </c>
      <c r="H11" s="89">
        <f>SUM(E11:G11)</f>
        <v>472</v>
      </c>
      <c r="I11" s="90"/>
      <c r="J11" s="102">
        <f>VLOOKUP(C2,Calendar!$A$3:$AA$30,Alpha!B2+1)</f>
        <v>19</v>
      </c>
      <c r="K11" s="102">
        <f>VLOOKUP(C2,Calendar!$A$3:$AA$30,B2+14)</f>
        <v>17</v>
      </c>
    </row>
    <row r="12" spans="2:11" x14ac:dyDescent="0.15">
      <c r="B12" s="2" t="s">
        <v>15</v>
      </c>
      <c r="I12" s="90"/>
      <c r="J12" s="102"/>
      <c r="K12" s="102"/>
    </row>
    <row r="13" spans="2:11" x14ac:dyDescent="0.15">
      <c r="B13" s="85">
        <f>INDEX(Base!$B$2:$V$22,K13,J13)</f>
        <v>135</v>
      </c>
      <c r="C13" s="85" t="str">
        <f>CONCATENATE("V",J13,",","H",K13)</f>
        <v>V2,H20</v>
      </c>
      <c r="D13" s="130" t="str">
        <f>VLOOKUP(MOD(B13,8),Sheet2!$A$9:$B$16,2)</f>
        <v>シ</v>
      </c>
      <c r="E13" s="89">
        <f>INDEX(Time!$B$2:$V$22,K13,J13)</f>
        <v>95</v>
      </c>
      <c r="F13" s="89">
        <f>INDEX(Space!$B$2:$V$22,K13,J13)</f>
        <v>145</v>
      </c>
      <c r="G13" s="89">
        <f>INDEX(Syncro!$B$2:$V$22,K13,J13)</f>
        <v>62</v>
      </c>
      <c r="H13" s="89">
        <f>SUM(E13:G13)</f>
        <v>302</v>
      </c>
      <c r="I13" s="90"/>
      <c r="J13" s="102">
        <f>VLOOKUP($D$2,Space!$X$2:$Z$261,2)</f>
        <v>2</v>
      </c>
      <c r="K13" s="102">
        <f>VLOOKUP($D$2,Space!$X$2:$Z$261,3)</f>
        <v>20</v>
      </c>
    </row>
    <row r="14" spans="2:11" x14ac:dyDescent="0.15">
      <c r="B14" s="2" t="s">
        <v>16</v>
      </c>
      <c r="I14" s="90"/>
      <c r="J14" s="102"/>
      <c r="K14" s="102"/>
    </row>
    <row r="15" spans="2:11" x14ac:dyDescent="0.15">
      <c r="B15" s="85">
        <f>INDEX(Base!$B$2:$V$22,K15,J15)</f>
        <v>290</v>
      </c>
      <c r="C15" s="85" t="str">
        <f>CONCATENATE("V",J15,",","H",K15)</f>
        <v>V12,H5</v>
      </c>
      <c r="D15" s="130" t="str">
        <f>VLOOKUP(MOD(B15,8),Sheet2!$A$9:$B$16,2)</f>
        <v>レ</v>
      </c>
      <c r="E15" s="89">
        <f>INDEX(Time!$B$2:$V$22,K15,J15)</f>
        <v>244</v>
      </c>
      <c r="F15" s="89">
        <f>INDEX(Space!$B$2:$V$22,K15,J15)</f>
        <v>300</v>
      </c>
      <c r="G15" s="89">
        <f>INDEX(Syncro!$B$2:$V$22,K15,J15)</f>
        <v>145</v>
      </c>
      <c r="H15" s="89">
        <f>SUM(E15:G15)</f>
        <v>689</v>
      </c>
      <c r="I15" s="90"/>
      <c r="J15" s="102">
        <f>VLOOKUP(D2,Syncro!$X$2:$Z$261,2)</f>
        <v>12</v>
      </c>
      <c r="K15" s="102">
        <f>VLOOKUP(D2,Syncro!$X$2:$Z$261,3)</f>
        <v>5</v>
      </c>
    </row>
    <row r="16" spans="2:11" x14ac:dyDescent="0.15">
      <c r="B16" s="2" t="s">
        <v>17</v>
      </c>
      <c r="I16" s="90"/>
      <c r="J16" s="102"/>
      <c r="K16" s="102"/>
    </row>
    <row r="17" spans="2:11" x14ac:dyDescent="0.15">
      <c r="B17" s="85">
        <f>MOD(H17,441)</f>
        <v>140</v>
      </c>
      <c r="C17" s="85" t="str">
        <f>CONCATENATE("V",J17,",","H",K17)</f>
        <v>V7,H20</v>
      </c>
      <c r="D17" s="130" t="str">
        <f>VLOOKUP(MOD(B17,8),Sheet2!$A$9:$B$16,2)</f>
        <v>ファ</v>
      </c>
      <c r="H17" s="89">
        <f>H11+H13+H15</f>
        <v>1463</v>
      </c>
      <c r="J17" s="102">
        <f>VLOOKUP(B17,Base!$X$2:$Z$442,2)</f>
        <v>7</v>
      </c>
      <c r="K17" s="102">
        <f>VLOOKUP(B17,Base!$X$2:$Z$442,3)</f>
        <v>20</v>
      </c>
    </row>
    <row r="18" spans="2:11" ht="14.25" thickBot="1" x14ac:dyDescent="0.2">
      <c r="C18" s="91" t="s">
        <v>2</v>
      </c>
      <c r="D18" s="89">
        <f>MOD(H17,260)</f>
        <v>163</v>
      </c>
      <c r="E18" s="1" t="s">
        <v>18</v>
      </c>
      <c r="F18">
        <f>IF(MOD(D18,13)=0,13,MOD(D18,13))</f>
        <v>7</v>
      </c>
      <c r="G18">
        <f>MOD(D18,20)</f>
        <v>3</v>
      </c>
      <c r="J18" s="102"/>
      <c r="K18" s="102"/>
    </row>
    <row r="19" spans="2:11" ht="14.25" thickBot="1" x14ac:dyDescent="0.2">
      <c r="B19" s="2" t="s">
        <v>19</v>
      </c>
      <c r="G19" t="s">
        <v>20</v>
      </c>
      <c r="H19" s="108">
        <f>Kali!H20</f>
        <v>6407</v>
      </c>
      <c r="J19" s="102"/>
      <c r="K19" s="102"/>
    </row>
    <row r="20" spans="2:11" x14ac:dyDescent="0.15">
      <c r="B20" s="85">
        <f>MOD(H20,441)</f>
        <v>373</v>
      </c>
      <c r="C20" s="85" t="str">
        <f>CONCATENATE("V",J20,",","H",K20)</f>
        <v>V11,H7</v>
      </c>
      <c r="D20" s="130" t="str">
        <f>VLOOKUP(MOD(B20,8),Sheet2!$A$9:$B$16,2)</f>
        <v>ソ</v>
      </c>
      <c r="H20" s="92">
        <f>H17+H19</f>
        <v>7870</v>
      </c>
      <c r="J20" s="102">
        <f>VLOOKUP(B20,Base!$X$2:$Z$442,2)</f>
        <v>11</v>
      </c>
      <c r="K20" s="102">
        <f>VLOOKUP(B20,Base!$X$2:$Z$442,3)</f>
        <v>7</v>
      </c>
    </row>
    <row r="21" spans="2:11" x14ac:dyDescent="0.15">
      <c r="C21" s="91" t="s">
        <v>2</v>
      </c>
      <c r="D21" s="89">
        <f>MOD(H20,260)</f>
        <v>70</v>
      </c>
      <c r="E21" s="1" t="s">
        <v>18</v>
      </c>
      <c r="F21">
        <f>IF(MOD(D21,13)=0,13,MOD(D21,13))</f>
        <v>5</v>
      </c>
      <c r="G21">
        <f>MOD(D21,20)</f>
        <v>10</v>
      </c>
    </row>
    <row r="22" spans="2:11" x14ac:dyDescent="0.15">
      <c r="B22" s="3" t="s">
        <v>21</v>
      </c>
    </row>
    <row r="23" spans="2:11" x14ac:dyDescent="0.15">
      <c r="B23" s="85">
        <f>VLOOKUP(MOD($D$2,13),Sheet2!$A$19:$D$31,4)</f>
        <v>288</v>
      </c>
      <c r="E23" t="str">
        <f>VLOOKUP(MOD($D$2,13),Sheet2!$A$19:$D$31,2)</f>
        <v>144*2</v>
      </c>
      <c r="F23">
        <f>VLOOKUP(MOD($D$2,13),Sheet2!$A$19:$D$31,3)</f>
        <v>0</v>
      </c>
    </row>
    <row r="25" spans="2:11" x14ac:dyDescent="0.15">
      <c r="B25" s="3" t="s">
        <v>22</v>
      </c>
    </row>
    <row r="26" spans="2:11" x14ac:dyDescent="0.15">
      <c r="C26" s="85">
        <f>VLOOKUP($D$2,FUNABKU21!$A$2:$F$261,6)</f>
        <v>396</v>
      </c>
    </row>
    <row r="27" spans="2:11" x14ac:dyDescent="0.15">
      <c r="B27" s="85">
        <f>VLOOKUP($D$2,FUNABKU21!$A$2:$F$261,4)</f>
        <v>282</v>
      </c>
      <c r="C27" s="85">
        <f>VLOOKUP($D$2,FUNABKU21!$A$2:$F$261,2)</f>
        <v>288</v>
      </c>
      <c r="D27" s="85">
        <f>VLOOKUP($D$2,FUNABKU21!$A$2:$F$261,3)</f>
        <v>276</v>
      </c>
    </row>
    <row r="28" spans="2:11" ht="14.25" thickBot="1" x14ac:dyDescent="0.2">
      <c r="C28" s="85">
        <f>VLOOKUP($D$2,FUNABKU21!$A$2:$F$261,5)</f>
        <v>279</v>
      </c>
    </row>
    <row r="29" spans="2:11" ht="14.25" thickBot="1" x14ac:dyDescent="0.2">
      <c r="C29" s="1">
        <f>B8</f>
        <v>414</v>
      </c>
      <c r="E29" s="13">
        <f>C26+B27+C27+D27+C28+C29</f>
        <v>1935</v>
      </c>
      <c r="G29" t="s">
        <v>20</v>
      </c>
      <c r="H29" s="108">
        <f>Kali!H30</f>
        <v>6291</v>
      </c>
    </row>
    <row r="30" spans="2:11" x14ac:dyDescent="0.15">
      <c r="E30" s="85">
        <f>MOD(E29,441)</f>
        <v>171</v>
      </c>
      <c r="F30" s="130" t="str">
        <f>VLOOKUP(MOD(E30,8),Sheet2!$A$9:$B$16,2)</f>
        <v>ミ</v>
      </c>
      <c r="H30" s="92">
        <f>H29+E29</f>
        <v>8226</v>
      </c>
    </row>
    <row r="31" spans="2:11" x14ac:dyDescent="0.15">
      <c r="H31" s="85">
        <f>IF(MOD(H30,441)=0,441,MOD(H30,441))</f>
        <v>288</v>
      </c>
      <c r="I31" s="130" t="str">
        <f>VLOOKUP(MOD(H31,8),Sheet2!$A$9:$B$16,2)</f>
        <v>ド’</v>
      </c>
    </row>
    <row r="32" spans="2:11" x14ac:dyDescent="0.15">
      <c r="B32" s="2" t="s">
        <v>23</v>
      </c>
      <c r="C32" s="107">
        <f>Dali!C32</f>
        <v>1</v>
      </c>
      <c r="E32" s="141">
        <f>Dali!E32</f>
        <v>108</v>
      </c>
      <c r="F32" s="141">
        <f>Dali!F32</f>
        <v>288</v>
      </c>
      <c r="G32" s="89">
        <f>E32+F32</f>
        <v>396</v>
      </c>
      <c r="J32">
        <f>MOD(Alpha!D2,13)</f>
        <v>2</v>
      </c>
    </row>
    <row r="33" spans="2:8" x14ac:dyDescent="0.15">
      <c r="C33" s="91" t="s">
        <v>2</v>
      </c>
      <c r="D33" s="89">
        <f>MOD(G32,260)</f>
        <v>136</v>
      </c>
      <c r="E33" s="1" t="s">
        <v>18</v>
      </c>
      <c r="F33">
        <f>IF(MOD(D33,13)=0,13,MOD(D33,13))</f>
        <v>6</v>
      </c>
      <c r="G33">
        <f>MOD(D33,20)</f>
        <v>16</v>
      </c>
      <c r="H33" s="85">
        <f>MOD(G32,441)</f>
        <v>396</v>
      </c>
    </row>
    <row r="35" spans="2:8" x14ac:dyDescent="0.15">
      <c r="B35" s="96" t="s">
        <v>24</v>
      </c>
    </row>
    <row r="36" spans="2:8" x14ac:dyDescent="0.15">
      <c r="B36" s="85">
        <f>VLOOKUP(MOD($C$2,7),Sheet2!A35:N40,Alpha!$F$2+1)</f>
        <v>369</v>
      </c>
    </row>
    <row r="37" spans="2:8" x14ac:dyDescent="0.15">
      <c r="B37" s="85">
        <f>VLOOKUP(MOD($C$2,7),Sheet2!A43:N49,Alpha!$F$2+1)</f>
        <v>243</v>
      </c>
    </row>
    <row r="38" spans="2:8" x14ac:dyDescent="0.15">
      <c r="B38" s="85">
        <f>VLOOKUP(MOD($C$2,7),Sheet2!A52:N58,Alpha!$F$2+1)</f>
        <v>171</v>
      </c>
    </row>
    <row r="40" spans="2:8" x14ac:dyDescent="0.15">
      <c r="B40" s="3" t="s">
        <v>25</v>
      </c>
    </row>
    <row r="41" spans="2:8" x14ac:dyDescent="0.15">
      <c r="B41" s="85">
        <f>VLOOKUP(C2,Sheet2!A60:B87,2)</f>
        <v>82</v>
      </c>
    </row>
    <row r="43" spans="2:8" x14ac:dyDescent="0.15">
      <c r="B43" s="3" t="s">
        <v>26</v>
      </c>
      <c r="D43" s="98"/>
    </row>
    <row r="44" spans="2:8" x14ac:dyDescent="0.15">
      <c r="B44" s="139">
        <f>VLOOKUP(B2,Calendar!$J$42:$X$54,10)</f>
        <v>98</v>
      </c>
      <c r="C44" s="140">
        <f>VLOOKUP(B2,Calendar!$J$42:$X$54,11)</f>
        <v>413</v>
      </c>
    </row>
    <row r="46" spans="2:8" x14ac:dyDescent="0.15">
      <c r="B46" s="2" t="s">
        <v>27</v>
      </c>
    </row>
    <row r="47" spans="2:8" x14ac:dyDescent="0.15">
      <c r="B47" s="85">
        <f>VLOOKUP(D2,MOAP!A2:C261,3)</f>
        <v>136</v>
      </c>
      <c r="C47" s="99" t="str">
        <f>VLOOKUP(D2,MOAP!A2:C261,2)</f>
        <v>V3,H20</v>
      </c>
    </row>
    <row r="49" spans="2:9" x14ac:dyDescent="0.15">
      <c r="B49" s="3" t="s">
        <v>28</v>
      </c>
    </row>
    <row r="50" spans="2:9" x14ac:dyDescent="0.15">
      <c r="B50" s="112">
        <f>MOD($H$51,441)</f>
        <v>86</v>
      </c>
      <c r="C50" s="2" t="s">
        <v>29</v>
      </c>
      <c r="D50" s="2" t="s">
        <v>30</v>
      </c>
      <c r="E50" s="2" t="s">
        <v>31</v>
      </c>
      <c r="F50" s="2" t="s">
        <v>32</v>
      </c>
      <c r="G50" s="2" t="s">
        <v>33</v>
      </c>
      <c r="H50" s="86" t="s">
        <v>34</v>
      </c>
    </row>
    <row r="51" spans="2:9" x14ac:dyDescent="0.15">
      <c r="C51" s="13">
        <f>$D$2</f>
        <v>145</v>
      </c>
      <c r="D51" s="13">
        <f>VLOOKUP($D$2,FFO!$A$2:$G$261,4)</f>
        <v>54</v>
      </c>
      <c r="E51" s="13">
        <f>VLOOKUP($D$2,FFO!$A$2:$G$261,5)</f>
        <v>15</v>
      </c>
      <c r="F51" s="13">
        <f>VLOOKUP($D$2,FFO!$A$2:$G$261,6)</f>
        <v>116</v>
      </c>
      <c r="G51" s="13">
        <f>VLOOKUP($D$2,FFO!$A$2:$G$261,7)</f>
        <v>197</v>
      </c>
      <c r="H51" s="89">
        <f>SUM(C51:G51)</f>
        <v>527</v>
      </c>
      <c r="I51" s="113"/>
    </row>
    <row r="53" spans="2:9" x14ac:dyDescent="0.15">
      <c r="B53" s="3" t="s">
        <v>35</v>
      </c>
    </row>
    <row r="54" spans="2:9" x14ac:dyDescent="0.15">
      <c r="B54" s="112">
        <f>MOD(SUM(C55:H55),441)</f>
        <v>87</v>
      </c>
      <c r="C54" s="2" t="s">
        <v>29</v>
      </c>
      <c r="D54" s="2" t="s">
        <v>30</v>
      </c>
      <c r="E54" s="2" t="s">
        <v>31</v>
      </c>
      <c r="F54" s="2" t="s">
        <v>32</v>
      </c>
      <c r="G54" s="2" t="s">
        <v>33</v>
      </c>
      <c r="H54" s="2" t="s">
        <v>36</v>
      </c>
    </row>
    <row r="55" spans="2:9" x14ac:dyDescent="0.15">
      <c r="C55" s="13">
        <f>VLOOKUP($D$2,FFS!$A$2:$G$261,3)</f>
        <v>5</v>
      </c>
      <c r="D55" s="13">
        <f>VLOOKUP($D$2,FFS!$A$2:$G$261,4)</f>
        <v>14</v>
      </c>
      <c r="E55" s="13">
        <f>VLOOKUP($D$2,FFS!$A$2:$G$261,5)</f>
        <v>15</v>
      </c>
      <c r="F55" s="13">
        <f>VLOOKUP($D$2,FFS!$A$2:$G$261,6)</f>
        <v>16</v>
      </c>
      <c r="G55" s="13">
        <f>VLOOKUP($D$2,FFS!$A$2:$G$261,7)</f>
        <v>17</v>
      </c>
      <c r="H55" s="89">
        <v>20</v>
      </c>
      <c r="I55" s="90"/>
    </row>
  </sheetData>
  <mergeCells count="1">
    <mergeCell ref="B7:C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B1:K55"/>
  <sheetViews>
    <sheetView showGridLines="0" showRowColHeaders="0" zoomScale="132" zoomScaleNormal="132" workbookViewId="0">
      <pane ySplit="2" topLeftCell="A3" activePane="bottomLeft" state="frozen"/>
      <selection pane="bottomLeft" activeCell="H31" sqref="H31"/>
    </sheetView>
  </sheetViews>
  <sheetFormatPr defaultRowHeight="13.5" x14ac:dyDescent="0.15"/>
  <cols>
    <col min="1" max="1" width="3.5" customWidth="1"/>
    <col min="2" max="2" width="8.5" style="2" customWidth="1"/>
    <col min="3" max="3" width="9" style="1"/>
    <col min="4" max="4" width="6.625" customWidth="1"/>
    <col min="10" max="11" width="7.25" customWidth="1"/>
  </cols>
  <sheetData>
    <row r="1" spans="2:11" x14ac:dyDescent="0.15">
      <c r="B1" s="17" t="s">
        <v>0</v>
      </c>
      <c r="C1" s="17" t="s">
        <v>1</v>
      </c>
      <c r="D1" s="17" t="s">
        <v>2</v>
      </c>
      <c r="F1" s="97" t="s">
        <v>3</v>
      </c>
      <c r="G1" s="97" t="s">
        <v>4</v>
      </c>
    </row>
    <row r="2" spans="2:11" x14ac:dyDescent="0.15">
      <c r="B2" s="103">
        <f>Dali!B2</f>
        <v>3</v>
      </c>
      <c r="C2" s="104">
        <f>Dali!C2+5</f>
        <v>27</v>
      </c>
      <c r="D2" s="105">
        <f>Dali!D2+5</f>
        <v>146</v>
      </c>
      <c r="F2">
        <f>IF(MOD(D2,13)=0,13,MOD(D2,13))</f>
        <v>3</v>
      </c>
      <c r="G2">
        <f>IF(MOD(D2,20)=0,20,MOD(D2,20))</f>
        <v>6</v>
      </c>
    </row>
    <row r="4" spans="2:11" x14ac:dyDescent="0.15">
      <c r="B4" s="17" t="s">
        <v>5</v>
      </c>
      <c r="C4" s="17" t="s">
        <v>6</v>
      </c>
    </row>
    <row r="5" spans="2:11" x14ac:dyDescent="0.15">
      <c r="B5" s="85" t="str">
        <f>VLOOKUP(MOD($C$2,7),Sheet2!$A$1:$C$7,2)</f>
        <v>リミ</v>
      </c>
      <c r="C5" s="85" t="str">
        <f>VLOOKUP(MOD(C$2,7),Sheet2!$A$1:$C$7,3)</f>
        <v>Hrum</v>
      </c>
      <c r="E5" s="100" t="str">
        <f>VLOOKUP(MOD($C$2,7),Sheet2!A2:F7,6)</f>
        <v>N</v>
      </c>
      <c r="G5" s="89" t="str">
        <f>VLOOKUP(C2,Sheet2!A60:C87,3)</f>
        <v>ジェラ</v>
      </c>
    </row>
    <row r="7" spans="2:11" x14ac:dyDescent="0.15">
      <c r="B7" s="144" t="s">
        <v>7</v>
      </c>
      <c r="C7" s="145"/>
    </row>
    <row r="8" spans="2:11" x14ac:dyDescent="0.15">
      <c r="B8" s="85">
        <f>VLOOKUP(MOD($C$2,7),Sheet2!$A$1:$E$7,4)</f>
        <v>402</v>
      </c>
      <c r="C8" s="85" t="str">
        <f>VLOOKUP(MOD($C$2,7),Sheet2!$A$1:$E$7,5)</f>
        <v>V11,H8</v>
      </c>
      <c r="D8" s="130" t="str">
        <f>VLOOKUP(MOD(B8,8),Sheet2!$A$9:$B$16,2)</f>
        <v>レ</v>
      </c>
    </row>
    <row r="10" spans="2:11" x14ac:dyDescent="0.15">
      <c r="B10" s="2" t="s">
        <v>8</v>
      </c>
      <c r="E10" t="s">
        <v>9</v>
      </c>
      <c r="F10" t="s">
        <v>10</v>
      </c>
      <c r="G10" t="s">
        <v>11</v>
      </c>
      <c r="H10" s="2" t="s">
        <v>12</v>
      </c>
      <c r="J10" s="101" t="s">
        <v>13</v>
      </c>
      <c r="K10" s="101" t="s">
        <v>14</v>
      </c>
    </row>
    <row r="11" spans="2:11" x14ac:dyDescent="0.15">
      <c r="B11" s="85">
        <f>INDEX(Base!$B$2:$V$22,K11,J11)</f>
        <v>84</v>
      </c>
      <c r="C11" s="85" t="str">
        <f>CONCATENATE("V",J11,",","H",K11)</f>
        <v>V20,H17</v>
      </c>
      <c r="D11" s="130" t="str">
        <f>VLOOKUP(MOD(B11,8),Sheet2!$A$9:$B$16,2)</f>
        <v>ファ</v>
      </c>
      <c r="E11" s="89">
        <f>INDEX(Time!$B$2:$V$22,K11,J11)</f>
        <v>125</v>
      </c>
      <c r="F11" s="89">
        <f>INDEX(Space!$B$2:$V$22,K11,J11)</f>
        <v>212</v>
      </c>
      <c r="G11" s="89">
        <f>INDEX(Syncro!$B$2:$V$22,K11,J11)</f>
        <v>68</v>
      </c>
      <c r="H11" s="89">
        <f>SUM(E11:G11)</f>
        <v>405</v>
      </c>
      <c r="I11" s="90"/>
      <c r="J11" s="102">
        <f>VLOOKUP(C2,Calendar!$A$3:$AA$30,Limi!B2+1)</f>
        <v>20</v>
      </c>
      <c r="K11" s="102">
        <f>VLOOKUP(C2,Calendar!$A$3:$AA$30,B2+14)</f>
        <v>17</v>
      </c>
    </row>
    <row r="12" spans="2:11" x14ac:dyDescent="0.15">
      <c r="B12" s="2" t="s">
        <v>15</v>
      </c>
      <c r="I12" s="90"/>
      <c r="J12" s="102"/>
      <c r="K12" s="102"/>
    </row>
    <row r="13" spans="2:11" x14ac:dyDescent="0.15">
      <c r="B13" s="85">
        <f>INDEX(Base!$B$2:$V$22,K13,J13)</f>
        <v>199</v>
      </c>
      <c r="C13" s="85" t="str">
        <f>CONCATENATE("V",J13,",","H",K13)</f>
        <v>V3,H17</v>
      </c>
      <c r="D13" s="130" t="str">
        <f>VLOOKUP(MOD(B13,8),Sheet2!$A$9:$B$16,2)</f>
        <v>シ</v>
      </c>
      <c r="E13" s="89">
        <f>INDEX(Time!$B$2:$V$22,K13,J13)</f>
        <v>81</v>
      </c>
      <c r="F13" s="89">
        <f>INDEX(Space!$B$2:$V$22,K13,J13)</f>
        <v>146</v>
      </c>
      <c r="G13" s="89">
        <f>INDEX(Syncro!$B$2:$V$22,K13,J13)</f>
        <v>101</v>
      </c>
      <c r="H13" s="89">
        <f>SUM(E13:G13)</f>
        <v>328</v>
      </c>
      <c r="I13" s="90"/>
      <c r="J13" s="102">
        <f>VLOOKUP($D$2,Space!$X$2:$Z$261,2)</f>
        <v>3</v>
      </c>
      <c r="K13" s="102">
        <f>VLOOKUP($D$2,Space!$X$2:$Z$261,3)</f>
        <v>17</v>
      </c>
    </row>
    <row r="14" spans="2:11" x14ac:dyDescent="0.15">
      <c r="B14" s="2" t="s">
        <v>16</v>
      </c>
      <c r="I14" s="90"/>
      <c r="J14" s="102"/>
      <c r="K14" s="102"/>
    </row>
    <row r="15" spans="2:11" x14ac:dyDescent="0.15">
      <c r="B15" s="85">
        <f>INDEX(Base!$B$2:$V$22,K15,J15)</f>
        <v>335</v>
      </c>
      <c r="C15" s="85" t="str">
        <f>CONCATENATE("V",J15,",","H",K15)</f>
        <v>V12,H6</v>
      </c>
      <c r="D15" s="130" t="str">
        <f>VLOOKUP(MOD(B15,8),Sheet2!$A$9:$B$16,2)</f>
        <v>シ</v>
      </c>
      <c r="E15" s="89">
        <f>INDEX(Time!$B$2:$V$22,K15,J15)</f>
        <v>247</v>
      </c>
      <c r="F15" s="89">
        <f>INDEX(Space!$B$2:$V$22,K15,J15)</f>
        <v>299</v>
      </c>
      <c r="G15" s="89">
        <f>INDEX(Syncro!$B$2:$V$22,K15,J15)</f>
        <v>146</v>
      </c>
      <c r="H15" s="89">
        <f>SUM(E15:G15)</f>
        <v>692</v>
      </c>
      <c r="I15" s="90"/>
      <c r="J15" s="102">
        <f>VLOOKUP(D2,Syncro!$X$2:$Z$261,2)</f>
        <v>12</v>
      </c>
      <c r="K15" s="102">
        <f>VLOOKUP(D2,Syncro!$X$2:$Z$261,3)</f>
        <v>6</v>
      </c>
    </row>
    <row r="16" spans="2:11" x14ac:dyDescent="0.15">
      <c r="B16" s="2" t="s">
        <v>17</v>
      </c>
      <c r="I16" s="90"/>
      <c r="J16" s="102"/>
      <c r="K16" s="102"/>
    </row>
    <row r="17" spans="2:11" x14ac:dyDescent="0.15">
      <c r="B17" s="85">
        <f>MOD(H17,441)</f>
        <v>102</v>
      </c>
      <c r="C17" s="85" t="str">
        <f>CONCATENATE("V",J17,",","H",K17)</f>
        <v>V17,H2</v>
      </c>
      <c r="D17" s="130" t="str">
        <f>VLOOKUP(MOD(B17,8),Sheet2!$A$9:$B$16,2)</f>
        <v>ラ</v>
      </c>
      <c r="H17" s="89">
        <f>H11+H13+H15</f>
        <v>1425</v>
      </c>
      <c r="J17" s="102">
        <f>VLOOKUP(B17,Base!$X$2:$Z$442,2)</f>
        <v>17</v>
      </c>
      <c r="K17" s="102">
        <f>VLOOKUP(B17,Base!$X$2:$Z$442,3)</f>
        <v>2</v>
      </c>
    </row>
    <row r="18" spans="2:11" ht="14.25" thickBot="1" x14ac:dyDescent="0.2">
      <c r="C18" s="91" t="s">
        <v>2</v>
      </c>
      <c r="D18" s="89">
        <f>MOD(H17,260)</f>
        <v>125</v>
      </c>
      <c r="E18" s="1" t="s">
        <v>18</v>
      </c>
      <c r="F18">
        <f>IF(MOD(D18,13)=0,13,MOD(D18,13))</f>
        <v>8</v>
      </c>
      <c r="G18">
        <f>MOD(D18,20)</f>
        <v>5</v>
      </c>
      <c r="J18" s="102"/>
      <c r="K18" s="102"/>
    </row>
    <row r="19" spans="2:11" ht="14.25" thickBot="1" x14ac:dyDescent="0.2">
      <c r="B19" s="2" t="s">
        <v>19</v>
      </c>
      <c r="G19" t="s">
        <v>20</v>
      </c>
      <c r="H19" s="108">
        <f>Alpha!H20</f>
        <v>7870</v>
      </c>
      <c r="J19" s="102"/>
      <c r="K19" s="102"/>
    </row>
    <row r="20" spans="2:11" x14ac:dyDescent="0.15">
      <c r="B20" s="85">
        <f>MOD(H20,441)</f>
        <v>34</v>
      </c>
      <c r="C20" s="85" t="str">
        <f>CONCATENATE("V",J20,",","H",K20)</f>
        <v>V8,H1</v>
      </c>
      <c r="D20" s="130" t="str">
        <f>VLOOKUP(MOD(B20,8),Sheet2!$A$9:$B$16,2)</f>
        <v>レ</v>
      </c>
      <c r="H20" s="92">
        <f>H17+H19</f>
        <v>9295</v>
      </c>
      <c r="J20" s="102">
        <f>VLOOKUP(B20,Base!$X$2:$Z$442,2)</f>
        <v>8</v>
      </c>
      <c r="K20" s="102">
        <f>VLOOKUP(B20,Base!$X$2:$Z$442,3)</f>
        <v>1</v>
      </c>
    </row>
    <row r="21" spans="2:11" x14ac:dyDescent="0.15">
      <c r="C21" s="91" t="s">
        <v>2</v>
      </c>
      <c r="D21" s="89">
        <f>MOD(H20,260)</f>
        <v>195</v>
      </c>
      <c r="E21" s="1" t="s">
        <v>18</v>
      </c>
      <c r="F21">
        <f>IF(MOD(D21,13)=0,13,MOD(D21,13))</f>
        <v>13</v>
      </c>
      <c r="G21">
        <f>MOD(D21,20)</f>
        <v>15</v>
      </c>
    </row>
    <row r="22" spans="2:11" x14ac:dyDescent="0.15">
      <c r="B22" s="3" t="s">
        <v>21</v>
      </c>
    </row>
    <row r="23" spans="2:11" x14ac:dyDescent="0.15">
      <c r="B23" s="85">
        <f>VLOOKUP(MOD($D$2,13),Sheet2!$A$19:$D$31,4)</f>
        <v>207</v>
      </c>
      <c r="E23" t="str">
        <f>VLOOKUP(MOD($D$2,13),Sheet2!$A$19:$D$31,2)</f>
        <v>216*3</v>
      </c>
      <c r="F23">
        <f>VLOOKUP(MOD($D$2,13),Sheet2!$A$19:$D$31,3)</f>
        <v>648</v>
      </c>
    </row>
    <row r="25" spans="2:11" x14ac:dyDescent="0.15">
      <c r="B25" s="3" t="s">
        <v>22</v>
      </c>
    </row>
    <row r="26" spans="2:11" x14ac:dyDescent="0.15">
      <c r="C26" s="85">
        <f>VLOOKUP($D$2,FUNABKU21!$A$2:$F$261,6)</f>
        <v>303</v>
      </c>
    </row>
    <row r="27" spans="2:11" x14ac:dyDescent="0.15">
      <c r="B27" s="85">
        <f>VLOOKUP($D$2,FUNABKU21!$A$2:$F$261,4)</f>
        <v>279</v>
      </c>
      <c r="C27" s="85">
        <f>VLOOKUP($D$2,FUNABKU21!$A$2:$F$261,2)</f>
        <v>294</v>
      </c>
      <c r="D27" s="85">
        <f>VLOOKUP($D$2,FUNABKU21!$A$2:$F$261,3)</f>
        <v>315</v>
      </c>
    </row>
    <row r="28" spans="2:11" ht="14.25" thickBot="1" x14ac:dyDescent="0.2">
      <c r="C28" s="85">
        <f>VLOOKUP($D$2,FUNABKU21!$A$2:$F$261,5)</f>
        <v>282</v>
      </c>
    </row>
    <row r="29" spans="2:11" ht="14.25" thickBot="1" x14ac:dyDescent="0.2">
      <c r="C29" s="1">
        <f>B8</f>
        <v>402</v>
      </c>
      <c r="E29" s="13">
        <f>C26+B27+C27+D27+C28+C29</f>
        <v>1875</v>
      </c>
      <c r="G29" t="s">
        <v>20</v>
      </c>
      <c r="H29" s="108">
        <f>Alpha!H30</f>
        <v>8226</v>
      </c>
    </row>
    <row r="30" spans="2:11" x14ac:dyDescent="0.15">
      <c r="E30" s="85">
        <f>MOD(E29,441)</f>
        <v>111</v>
      </c>
      <c r="F30" s="130" t="str">
        <f>VLOOKUP(MOD(E30,8),Sheet2!$A$9:$B$16,2)</f>
        <v>シ</v>
      </c>
      <c r="H30" s="92">
        <f>H29+E29</f>
        <v>10101</v>
      </c>
    </row>
    <row r="31" spans="2:11" x14ac:dyDescent="0.15">
      <c r="H31" s="85">
        <f>IF(MOD(H30,441)=0,441,MOD(H30,441))</f>
        <v>399</v>
      </c>
      <c r="I31" s="130" t="str">
        <f>VLOOKUP(MOD(H31,8),Sheet2!$A$9:$B$16,2)</f>
        <v>シ</v>
      </c>
    </row>
    <row r="32" spans="2:11" x14ac:dyDescent="0.15">
      <c r="B32" s="2" t="s">
        <v>23</v>
      </c>
      <c r="C32" s="107">
        <f>Dali!C32</f>
        <v>1</v>
      </c>
      <c r="E32" s="141">
        <f>Dali!E32</f>
        <v>108</v>
      </c>
      <c r="F32" s="141">
        <f>Dali!F32</f>
        <v>288</v>
      </c>
      <c r="G32" s="89">
        <f>E32+F32</f>
        <v>396</v>
      </c>
      <c r="J32">
        <f>MOD(Limi!D2,13)</f>
        <v>3</v>
      </c>
    </row>
    <row r="33" spans="2:8" x14ac:dyDescent="0.15">
      <c r="C33" s="91" t="s">
        <v>2</v>
      </c>
      <c r="D33" s="89">
        <f>MOD(G32,260)</f>
        <v>136</v>
      </c>
      <c r="E33" s="1" t="s">
        <v>18</v>
      </c>
      <c r="F33">
        <f>IF(MOD(D33,13)=0,13,MOD(D33,13))</f>
        <v>6</v>
      </c>
      <c r="G33">
        <f>MOD(D33,20)</f>
        <v>16</v>
      </c>
      <c r="H33" s="85">
        <f>MOD(G32,441)</f>
        <v>396</v>
      </c>
    </row>
    <row r="35" spans="2:8" x14ac:dyDescent="0.15">
      <c r="B35" s="96" t="s">
        <v>24</v>
      </c>
    </row>
    <row r="36" spans="2:8" x14ac:dyDescent="0.15">
      <c r="B36" s="85">
        <f>VLOOKUP(MOD($C$2,7),Sheet2!A35:N40,Limi!$F$2+1)</f>
        <v>153</v>
      </c>
    </row>
    <row r="37" spans="2:8" x14ac:dyDescent="0.15">
      <c r="B37" s="85">
        <f>VLOOKUP(MOD($C$2,7),Sheet2!A43:N49,Limi!$F$2+1)</f>
        <v>405</v>
      </c>
    </row>
    <row r="38" spans="2:8" x14ac:dyDescent="0.15">
      <c r="B38" s="85">
        <f>VLOOKUP(MOD($C$2,7),Sheet2!A52:N58,Limi!$F$2+1)</f>
        <v>117</v>
      </c>
    </row>
    <row r="40" spans="2:8" x14ac:dyDescent="0.15">
      <c r="B40" s="3" t="s">
        <v>25</v>
      </c>
    </row>
    <row r="41" spans="2:8" x14ac:dyDescent="0.15">
      <c r="B41" s="85">
        <f>VLOOKUP(C2,Sheet2!A60:B87,2)</f>
        <v>83</v>
      </c>
    </row>
    <row r="43" spans="2:8" x14ac:dyDescent="0.15">
      <c r="B43" s="3" t="s">
        <v>26</v>
      </c>
      <c r="D43" s="98"/>
    </row>
    <row r="44" spans="2:8" x14ac:dyDescent="0.15">
      <c r="B44" s="139">
        <f>VLOOKUP(B2,Calendar!$J$42:$X$54,12)</f>
        <v>99</v>
      </c>
      <c r="C44" s="140">
        <f>VLOOKUP(B2,Calendar!$J$42:$X$54,13)</f>
        <v>208</v>
      </c>
    </row>
    <row r="46" spans="2:8" x14ac:dyDescent="0.15">
      <c r="B46" s="2" t="s">
        <v>27</v>
      </c>
    </row>
    <row r="47" spans="2:8" x14ac:dyDescent="0.15">
      <c r="B47" s="85">
        <f>VLOOKUP(D2,MOAP!A2:C261,3)</f>
        <v>306</v>
      </c>
      <c r="C47" s="99" t="str">
        <f>VLOOKUP(D2,MOAP!A2:C261,2)</f>
        <v>V5,H14</v>
      </c>
    </row>
    <row r="49" spans="2:9" x14ac:dyDescent="0.15">
      <c r="B49" s="3" t="s">
        <v>28</v>
      </c>
    </row>
    <row r="50" spans="2:9" x14ac:dyDescent="0.15">
      <c r="B50" s="112">
        <f>MOD($H$51,441)</f>
        <v>219</v>
      </c>
      <c r="C50" s="2" t="s">
        <v>29</v>
      </c>
      <c r="D50" s="2" t="s">
        <v>30</v>
      </c>
      <c r="E50" s="2" t="s">
        <v>31</v>
      </c>
      <c r="F50" s="2" t="s">
        <v>32</v>
      </c>
      <c r="G50" s="2" t="s">
        <v>33</v>
      </c>
      <c r="H50" s="86" t="s">
        <v>34</v>
      </c>
    </row>
    <row r="51" spans="2:9" x14ac:dyDescent="0.15">
      <c r="C51" s="13">
        <f>$D$2</f>
        <v>146</v>
      </c>
      <c r="D51" s="13">
        <f>VLOOKUP($D$2,FFO!$A$2:$G$261,4)</f>
        <v>133</v>
      </c>
      <c r="E51" s="13">
        <f>VLOOKUP($D$2,FFO!$A$2:$G$261,5)</f>
        <v>16</v>
      </c>
      <c r="F51" s="13">
        <f>VLOOKUP($D$2,FFO!$A$2:$G$261,6)</f>
        <v>115</v>
      </c>
      <c r="G51" s="13">
        <f>VLOOKUP($D$2,FFO!$A$2:$G$261,7)</f>
        <v>250</v>
      </c>
      <c r="H51" s="89">
        <f>SUM(C51:G51)</f>
        <v>660</v>
      </c>
      <c r="I51" s="113"/>
    </row>
    <row r="53" spans="2:9" x14ac:dyDescent="0.15">
      <c r="B53" s="3" t="s">
        <v>35</v>
      </c>
    </row>
    <row r="54" spans="2:9" x14ac:dyDescent="0.15">
      <c r="B54" s="112">
        <f>MOD(SUM(C55:H55),441)</f>
        <v>78</v>
      </c>
      <c r="C54" s="2" t="s">
        <v>29</v>
      </c>
      <c r="D54" s="2" t="s">
        <v>30</v>
      </c>
      <c r="E54" s="2" t="s">
        <v>31</v>
      </c>
      <c r="F54" s="2" t="s">
        <v>32</v>
      </c>
      <c r="G54" s="2" t="s">
        <v>33</v>
      </c>
      <c r="H54" s="2" t="s">
        <v>36</v>
      </c>
    </row>
    <row r="55" spans="2:9" x14ac:dyDescent="0.15">
      <c r="C55" s="13">
        <f>VLOOKUP($D$2,FFS!$A$2:$G$261,3)</f>
        <v>6</v>
      </c>
      <c r="D55" s="13">
        <f>VLOOKUP($D$2,FFS!$A$2:$G$261,4)</f>
        <v>13</v>
      </c>
      <c r="E55" s="13">
        <f>VLOOKUP($D$2,FFS!$A$2:$G$261,5)</f>
        <v>16</v>
      </c>
      <c r="F55" s="13">
        <f>VLOOKUP($D$2,FFS!$A$2:$G$261,6)</f>
        <v>15</v>
      </c>
      <c r="G55" s="13">
        <f>VLOOKUP($D$2,FFS!$A$2:$G$261,7)</f>
        <v>10</v>
      </c>
      <c r="H55" s="89">
        <v>18</v>
      </c>
      <c r="I55" s="90"/>
    </row>
  </sheetData>
  <mergeCells count="1">
    <mergeCell ref="B7:C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sheetPr>
  <dimension ref="B1:K55"/>
  <sheetViews>
    <sheetView showGridLines="0" showRowColHeaders="0" zoomScale="132" zoomScaleNormal="132" workbookViewId="0">
      <pane ySplit="2" topLeftCell="A3" activePane="bottomLeft" state="frozen"/>
      <selection pane="bottomLeft" activeCell="H31" sqref="H31"/>
    </sheetView>
  </sheetViews>
  <sheetFormatPr defaultRowHeight="13.5" x14ac:dyDescent="0.15"/>
  <cols>
    <col min="1" max="1" width="3.375" customWidth="1"/>
    <col min="2" max="2" width="8.5" style="2" customWidth="1"/>
    <col min="3" max="3" width="9" style="1"/>
    <col min="4" max="4" width="6.625" customWidth="1"/>
    <col min="10" max="11" width="7.25" customWidth="1"/>
  </cols>
  <sheetData>
    <row r="1" spans="2:11" x14ac:dyDescent="0.15">
      <c r="B1" s="17" t="s">
        <v>0</v>
      </c>
      <c r="C1" s="17" t="s">
        <v>1</v>
      </c>
      <c r="D1" s="17" t="s">
        <v>2</v>
      </c>
      <c r="F1" s="97" t="s">
        <v>3</v>
      </c>
      <c r="G1" s="97" t="s">
        <v>4</v>
      </c>
    </row>
    <row r="2" spans="2:11" x14ac:dyDescent="0.15">
      <c r="B2" s="103">
        <f>Dali!B2</f>
        <v>3</v>
      </c>
      <c r="C2" s="104">
        <f>Dali!C2+6</f>
        <v>28</v>
      </c>
      <c r="D2" s="105">
        <f>Dali!D2+6</f>
        <v>147</v>
      </c>
      <c r="F2">
        <f>IF(MOD(D2,13)=0,13,MOD(D2,13))</f>
        <v>4</v>
      </c>
      <c r="G2">
        <f>IF(MOD(D2,20)=0,20,MOD(D2,20))</f>
        <v>7</v>
      </c>
    </row>
    <row r="4" spans="2:11" x14ac:dyDescent="0.15">
      <c r="B4" s="17" t="s">
        <v>5</v>
      </c>
      <c r="C4" s="17" t="s">
        <v>6</v>
      </c>
    </row>
    <row r="5" spans="2:11" x14ac:dyDescent="0.15">
      <c r="B5" s="85" t="str">
        <f>VLOOKUP(MOD($C$2,7),Sheet2!$A$1:$C$7,2)</f>
        <v>シリオ</v>
      </c>
      <c r="C5" s="85" t="str">
        <f>VLOOKUP(MOD(C$2,7),Sheet2!$A$1:$C$7,3)</f>
        <v>Hraim</v>
      </c>
      <c r="E5" s="100" t="str">
        <f>VLOOKUP(MOD($C$2,7),Sheet2!A1:F7,6)</f>
        <v>ｼﾘｳｽβ52ｴﾚﾒﾝﾄ113</v>
      </c>
      <c r="G5" s="89" t="str">
        <f>VLOOKUP(C2,Sheet2!A60:C87,3)</f>
        <v>-</v>
      </c>
    </row>
    <row r="7" spans="2:11" x14ac:dyDescent="0.15">
      <c r="B7" s="144" t="s">
        <v>7</v>
      </c>
      <c r="C7" s="145"/>
    </row>
    <row r="8" spans="2:11" x14ac:dyDescent="0.15">
      <c r="B8" s="85">
        <f>VLOOKUP(MOD($C$2,7),Sheet2!$A$1:$E$7,4)</f>
        <v>441</v>
      </c>
      <c r="C8" s="85" t="str">
        <f>VLOOKUP(MOD($C$2,7),Sheet2!$A$1:$E$7,5)</f>
        <v>N11,H11</v>
      </c>
      <c r="D8" s="130" t="str">
        <f>VLOOKUP(MOD(B8,8),Sheet2!$A$9:$B$16,2)</f>
        <v>ド</v>
      </c>
    </row>
    <row r="10" spans="2:11" x14ac:dyDescent="0.15">
      <c r="B10" s="2" t="s">
        <v>8</v>
      </c>
      <c r="E10" t="s">
        <v>9</v>
      </c>
      <c r="F10" t="s">
        <v>10</v>
      </c>
      <c r="G10" t="s">
        <v>11</v>
      </c>
      <c r="H10" s="2" t="s">
        <v>12</v>
      </c>
      <c r="J10" s="101" t="s">
        <v>13</v>
      </c>
      <c r="K10" s="101" t="s">
        <v>14</v>
      </c>
    </row>
    <row r="11" spans="2:11" x14ac:dyDescent="0.15">
      <c r="B11" s="85">
        <f>INDEX(Base!$B$2:$V$22,K11,J11)</f>
        <v>5</v>
      </c>
      <c r="C11" s="85" t="str">
        <f>CONCATENATE("V",J11,",","H",K11)</f>
        <v>V21,H17</v>
      </c>
      <c r="D11" s="130" t="str">
        <f>VLOOKUP(MOD(B11,8),Sheet2!$A$9:$B$16,2)</f>
        <v>ソ</v>
      </c>
      <c r="E11" s="89">
        <f>INDEX(Time!$B$2:$V$22,K11,J11)</f>
        <v>126</v>
      </c>
      <c r="F11" s="89">
        <f>INDEX(Space!$B$2:$V$22,K11,J11)</f>
        <v>387</v>
      </c>
      <c r="G11" s="89">
        <f>INDEX(Syncro!$B$2:$V$22,K11,J11)</f>
        <v>26</v>
      </c>
      <c r="H11" s="89">
        <f>SUM(E11:G11)</f>
        <v>539</v>
      </c>
      <c r="I11" s="90"/>
      <c r="J11" s="102">
        <f>VLOOKUP(C2,Calendar!$A$3:$AA$30,Silio!B2+1)</f>
        <v>21</v>
      </c>
      <c r="K11" s="102">
        <f>VLOOKUP(C2,Calendar!$A$3:$AA$30,B2+14)</f>
        <v>17</v>
      </c>
    </row>
    <row r="12" spans="2:11" x14ac:dyDescent="0.15">
      <c r="B12" s="2" t="s">
        <v>15</v>
      </c>
      <c r="I12" s="90"/>
      <c r="J12" s="102"/>
      <c r="K12" s="102"/>
    </row>
    <row r="13" spans="2:11" x14ac:dyDescent="0.15">
      <c r="B13" s="85">
        <f>INDEX(Base!$B$2:$V$22,K13,J13)</f>
        <v>141</v>
      </c>
      <c r="C13" s="85" t="str">
        <f>CONCATENATE("V",J13,",","H",K13)</f>
        <v>V8,H20</v>
      </c>
      <c r="D13" s="130" t="str">
        <f>VLOOKUP(MOD(B13,8),Sheet2!$A$9:$B$16,2)</f>
        <v>ソ</v>
      </c>
      <c r="E13" s="89">
        <f>INDEX(Time!$B$2:$V$22,K13,J13)</f>
        <v>274</v>
      </c>
      <c r="F13" s="89">
        <f>INDEX(Space!$B$2:$V$22,K13,J13)</f>
        <v>147</v>
      </c>
      <c r="G13" s="89">
        <f>INDEX(Syncro!$B$2:$V$22,K13,J13)</f>
        <v>79</v>
      </c>
      <c r="H13" s="89">
        <f>SUM(E13:G13)</f>
        <v>500</v>
      </c>
      <c r="I13" s="90"/>
      <c r="J13" s="102">
        <f>VLOOKUP($D$2,Space!$X$2:$Z$261,2)</f>
        <v>8</v>
      </c>
      <c r="K13" s="102">
        <f>VLOOKUP($D$2,Space!$X$2:$Z$261,3)</f>
        <v>20</v>
      </c>
    </row>
    <row r="14" spans="2:11" x14ac:dyDescent="0.15">
      <c r="B14" s="2" t="s">
        <v>16</v>
      </c>
      <c r="I14" s="90"/>
      <c r="J14" s="102"/>
      <c r="K14" s="102"/>
    </row>
    <row r="15" spans="2:11" x14ac:dyDescent="0.15">
      <c r="B15" s="85">
        <f>INDEX(Base!$B$2:$V$22,K15,J15)</f>
        <v>372</v>
      </c>
      <c r="C15" s="85" t="str">
        <f>CONCATENATE("V",J15,",","H",K15)</f>
        <v>V12,H7</v>
      </c>
      <c r="D15" s="130" t="str">
        <f>VLOOKUP(MOD(B15,8),Sheet2!$A$9:$B$16,2)</f>
        <v>ファ</v>
      </c>
      <c r="E15" s="89">
        <f>INDEX(Time!$B$2:$V$22,K15,J15)</f>
        <v>250</v>
      </c>
      <c r="F15" s="89">
        <f>INDEX(Space!$B$2:$V$22,K15,J15)</f>
        <v>298</v>
      </c>
      <c r="G15" s="89">
        <f>INDEX(Syncro!$B$2:$V$22,K15,J15)</f>
        <v>147</v>
      </c>
      <c r="H15" s="89">
        <f>SUM(E15:G15)</f>
        <v>695</v>
      </c>
      <c r="I15" s="90"/>
      <c r="J15" s="102">
        <f>VLOOKUP(D2,Syncro!$X$2:$Z$261,2)</f>
        <v>12</v>
      </c>
      <c r="K15" s="102">
        <f>VLOOKUP(D2,Syncro!$X$2:$Z$261,3)</f>
        <v>7</v>
      </c>
    </row>
    <row r="16" spans="2:11" x14ac:dyDescent="0.15">
      <c r="B16" s="2" t="s">
        <v>17</v>
      </c>
      <c r="I16" s="90"/>
      <c r="J16" s="102"/>
      <c r="K16" s="102"/>
    </row>
    <row r="17" spans="2:11" x14ac:dyDescent="0.15">
      <c r="B17" s="85">
        <f>MOD(H17,441)</f>
        <v>411</v>
      </c>
      <c r="C17" s="85" t="str">
        <f>CONCATENATE("V",J17,",","H",K17)</f>
        <v>V8,H14</v>
      </c>
      <c r="D17" s="130" t="str">
        <f>VLOOKUP(MOD(B17,8),Sheet2!$A$9:$B$16,2)</f>
        <v>ミ</v>
      </c>
      <c r="H17" s="89">
        <f>H11+H13+H15</f>
        <v>1734</v>
      </c>
      <c r="J17" s="102">
        <f>VLOOKUP(B17,Base!$X$2:$Z$442,2)</f>
        <v>8</v>
      </c>
      <c r="K17" s="102">
        <f>VLOOKUP(B17,Base!$X$2:$Z$442,3)</f>
        <v>14</v>
      </c>
    </row>
    <row r="18" spans="2:11" ht="14.25" thickBot="1" x14ac:dyDescent="0.2">
      <c r="C18" s="91" t="s">
        <v>2</v>
      </c>
      <c r="D18" s="89">
        <f>MOD(H17,260)</f>
        <v>174</v>
      </c>
      <c r="E18" s="1" t="s">
        <v>18</v>
      </c>
      <c r="F18">
        <f>IF(MOD(D18,13)=0,13,MOD(D18,13))</f>
        <v>5</v>
      </c>
      <c r="G18">
        <f>MOD(D18,20)</f>
        <v>14</v>
      </c>
      <c r="J18" s="102"/>
      <c r="K18" s="102"/>
    </row>
    <row r="19" spans="2:11" ht="14.25" thickBot="1" x14ac:dyDescent="0.2">
      <c r="B19" s="2" t="s">
        <v>19</v>
      </c>
      <c r="G19" t="s">
        <v>20</v>
      </c>
      <c r="H19" s="108">
        <f>Limi!H20</f>
        <v>9295</v>
      </c>
      <c r="J19" s="102"/>
      <c r="K19" s="102"/>
    </row>
    <row r="20" spans="2:11" x14ac:dyDescent="0.15">
      <c r="B20" s="85">
        <f>MOD(H20,441)</f>
        <v>4</v>
      </c>
      <c r="C20" s="85" t="str">
        <f>CONCATENATE("V",J20,",","H",K20)</f>
        <v>V21,H18</v>
      </c>
      <c r="D20" s="130" t="str">
        <f>VLOOKUP(MOD(B20,8),Sheet2!$A$9:$B$16,2)</f>
        <v>ファ</v>
      </c>
      <c r="H20" s="92">
        <f>H17+H19</f>
        <v>11029</v>
      </c>
      <c r="J20" s="102">
        <f>VLOOKUP(B20,Base!$X$2:$Z$442,2)</f>
        <v>21</v>
      </c>
      <c r="K20" s="102">
        <f>VLOOKUP(B20,Base!$X$2:$Z$442,3)</f>
        <v>18</v>
      </c>
    </row>
    <row r="21" spans="2:11" x14ac:dyDescent="0.15">
      <c r="C21" s="91" t="s">
        <v>2</v>
      </c>
      <c r="D21" s="89">
        <f>MOD(H20,260)</f>
        <v>109</v>
      </c>
      <c r="E21" s="1" t="s">
        <v>18</v>
      </c>
      <c r="F21">
        <f>IF(MOD(D21,13)=0,13,MOD(D21,13))</f>
        <v>5</v>
      </c>
      <c r="G21">
        <f>MOD(D21,20)</f>
        <v>9</v>
      </c>
    </row>
    <row r="22" spans="2:11" x14ac:dyDescent="0.15">
      <c r="B22" s="3" t="s">
        <v>21</v>
      </c>
    </row>
    <row r="23" spans="2:11" x14ac:dyDescent="0.15">
      <c r="B23" s="85">
        <f>VLOOKUP(MOD($D$2,13),Sheet2!$A$19:$D$31,4)</f>
        <v>270</v>
      </c>
      <c r="E23" t="str">
        <f>VLOOKUP(MOD($D$2,13),Sheet2!$A$19:$D$31,2)</f>
        <v>288*4</v>
      </c>
      <c r="F23">
        <f>VLOOKUP(MOD($D$2,13),Sheet2!$A$19:$D$31,3)</f>
        <v>1152</v>
      </c>
    </row>
    <row r="25" spans="2:11" x14ac:dyDescent="0.15">
      <c r="B25" s="3" t="s">
        <v>22</v>
      </c>
    </row>
    <row r="26" spans="2:11" x14ac:dyDescent="0.15">
      <c r="C26" s="85">
        <f>VLOOKUP($D$2,FUNABKU21!$A$2:$F$261,6)</f>
        <v>126</v>
      </c>
    </row>
    <row r="27" spans="2:11" x14ac:dyDescent="0.15">
      <c r="B27" s="85">
        <f>VLOOKUP($D$2,FUNABKU21!$A$2:$F$261,4)</f>
        <v>396</v>
      </c>
      <c r="C27" s="85">
        <f>VLOOKUP($D$2,FUNABKU21!$A$2:$F$261,2)</f>
        <v>291</v>
      </c>
      <c r="D27" s="85">
        <f>VLOOKUP($D$2,FUNABKU21!$A$2:$F$261,3)</f>
        <v>318</v>
      </c>
    </row>
    <row r="28" spans="2:11" ht="14.25" thickBot="1" x14ac:dyDescent="0.2">
      <c r="C28" s="85">
        <f>VLOOKUP($D$2,FUNABKU21!$A$2:$F$261,5)</f>
        <v>276</v>
      </c>
    </row>
    <row r="29" spans="2:11" ht="14.25" thickBot="1" x14ac:dyDescent="0.2">
      <c r="C29" s="1">
        <f>B8</f>
        <v>441</v>
      </c>
      <c r="E29" s="13">
        <f>C26+B27+C27+D27+C28+C29</f>
        <v>1848</v>
      </c>
      <c r="G29" t="s">
        <v>20</v>
      </c>
      <c r="H29" s="108">
        <f>Limi!H30</f>
        <v>10101</v>
      </c>
    </row>
    <row r="30" spans="2:11" x14ac:dyDescent="0.15">
      <c r="E30" s="85">
        <f>MOD(E29,441)</f>
        <v>84</v>
      </c>
      <c r="F30" s="130" t="str">
        <f>VLOOKUP(MOD(E30,8),Sheet2!$A$9:$B$16,2)</f>
        <v>ファ</v>
      </c>
      <c r="H30" s="92">
        <f>H29+E29</f>
        <v>11949</v>
      </c>
    </row>
    <row r="31" spans="2:11" x14ac:dyDescent="0.15">
      <c r="H31" s="85">
        <f>IF(MOD(H30,441)=0,441,MOD(H30,441))</f>
        <v>42</v>
      </c>
      <c r="I31" s="130" t="str">
        <f>VLOOKUP(MOD(H31,8),Sheet2!$A$9:$B$16,2)</f>
        <v>レ</v>
      </c>
    </row>
    <row r="32" spans="2:11" x14ac:dyDescent="0.15">
      <c r="B32" s="2" t="s">
        <v>23</v>
      </c>
      <c r="C32" s="107">
        <f>Dali!C32</f>
        <v>1</v>
      </c>
      <c r="E32" s="141">
        <f>Dali!E32</f>
        <v>108</v>
      </c>
      <c r="F32" s="141">
        <f>Dali!F32</f>
        <v>288</v>
      </c>
      <c r="G32" s="89">
        <f>E32+F32</f>
        <v>396</v>
      </c>
      <c r="J32">
        <f>MOD(Silio!D2,13)</f>
        <v>4</v>
      </c>
    </row>
    <row r="33" spans="2:8" x14ac:dyDescent="0.15">
      <c r="C33" s="91" t="s">
        <v>2</v>
      </c>
      <c r="D33" s="89">
        <f>MOD(G32,260)</f>
        <v>136</v>
      </c>
      <c r="E33" s="1" t="s">
        <v>18</v>
      </c>
      <c r="F33">
        <f>IF(MOD(D33,13)=0,13,MOD(D33,13))</f>
        <v>6</v>
      </c>
      <c r="G33">
        <f>MOD(D33,20)</f>
        <v>16</v>
      </c>
      <c r="H33" s="85">
        <f>MOD(G32,441)</f>
        <v>396</v>
      </c>
    </row>
    <row r="35" spans="2:8" x14ac:dyDescent="0.15">
      <c r="B35" s="96" t="s">
        <v>24</v>
      </c>
    </row>
    <row r="36" spans="2:8" x14ac:dyDescent="0.15">
      <c r="B36" s="85">
        <f>VLOOKUP(MOD($C$2,7),Sheet2!A34:N40,Silio!$F$2+1)</f>
        <v>378</v>
      </c>
    </row>
    <row r="37" spans="2:8" x14ac:dyDescent="0.15">
      <c r="B37" s="85">
        <f>VLOOKUP(MOD($C$2,7),Sheet2!A43:N49,Silio!$F$2+1)</f>
        <v>126</v>
      </c>
    </row>
    <row r="38" spans="2:8" x14ac:dyDescent="0.15">
      <c r="B38" s="85">
        <f>VLOOKUP(MOD($C$2,7),Sheet2!A52:N58,Silio!$F$2+1)</f>
        <v>63</v>
      </c>
    </row>
    <row r="40" spans="2:8" x14ac:dyDescent="0.15">
      <c r="B40" s="3" t="s">
        <v>25</v>
      </c>
    </row>
    <row r="41" spans="2:8" x14ac:dyDescent="0.15">
      <c r="B41" s="85">
        <f>VLOOKUP(C2,Sheet2!A60:B87,2)</f>
        <v>84</v>
      </c>
    </row>
    <row r="43" spans="2:8" x14ac:dyDescent="0.15">
      <c r="B43" s="3" t="s">
        <v>26</v>
      </c>
      <c r="D43" s="98"/>
    </row>
    <row r="44" spans="2:8" x14ac:dyDescent="0.15">
      <c r="B44" s="139">
        <f>VLOOKUP(B2,Calendar!$J$42:$X$54,14)</f>
        <v>100</v>
      </c>
      <c r="C44" s="140">
        <f>VLOOKUP(B2,Calendar!$J$42:$X$54,15)</f>
        <v>388</v>
      </c>
    </row>
    <row r="46" spans="2:8" x14ac:dyDescent="0.15">
      <c r="B46" s="2" t="s">
        <v>27</v>
      </c>
    </row>
    <row r="47" spans="2:8" x14ac:dyDescent="0.15">
      <c r="B47" s="85">
        <f>VLOOKUP(D2,MOAP!A2:C261,3)</f>
        <v>151</v>
      </c>
      <c r="C47" s="99" t="str">
        <f>VLOOKUP(D2,MOAP!A2:C261,2)</f>
        <v>V18,H20</v>
      </c>
    </row>
    <row r="49" spans="2:9" x14ac:dyDescent="0.15">
      <c r="B49" s="3" t="s">
        <v>28</v>
      </c>
    </row>
    <row r="50" spans="2:9" x14ac:dyDescent="0.15">
      <c r="B50" s="112">
        <f>MOD($H$51,441)</f>
        <v>92</v>
      </c>
      <c r="C50" s="2" t="s">
        <v>29</v>
      </c>
      <c r="D50" s="2" t="s">
        <v>30</v>
      </c>
      <c r="E50" s="2" t="s">
        <v>31</v>
      </c>
      <c r="F50" s="2" t="s">
        <v>32</v>
      </c>
      <c r="G50" s="2" t="s">
        <v>33</v>
      </c>
      <c r="H50" s="86" t="s">
        <v>34</v>
      </c>
    </row>
    <row r="51" spans="2:9" x14ac:dyDescent="0.15">
      <c r="C51" s="13">
        <f>$D$2</f>
        <v>147</v>
      </c>
      <c r="D51" s="13">
        <f>VLOOKUP($D$2,FFO!$A$2:$G$261,4)</f>
        <v>212</v>
      </c>
      <c r="E51" s="13">
        <f>VLOOKUP($D$2,FFO!$A$2:$G$261,5)</f>
        <v>17</v>
      </c>
      <c r="F51" s="13">
        <f>VLOOKUP($D$2,FFO!$A$2:$G$261,6)</f>
        <v>114</v>
      </c>
      <c r="G51" s="13">
        <f>VLOOKUP($D$2,FFO!$A$2:$G$261,7)</f>
        <v>43</v>
      </c>
      <c r="H51" s="89">
        <f>SUM(C51:G51)</f>
        <v>533</v>
      </c>
      <c r="I51" s="113"/>
    </row>
    <row r="53" spans="2:9" x14ac:dyDescent="0.15">
      <c r="B53" s="3" t="s">
        <v>35</v>
      </c>
    </row>
    <row r="54" spans="2:9" x14ac:dyDescent="0.15">
      <c r="B54" s="112">
        <f>MOD(SUM(C55:H55),441)</f>
        <v>74</v>
      </c>
      <c r="C54" s="2" t="s">
        <v>29</v>
      </c>
      <c r="D54" s="2" t="s">
        <v>30</v>
      </c>
      <c r="E54" s="2" t="s">
        <v>31</v>
      </c>
      <c r="F54" s="2" t="s">
        <v>32</v>
      </c>
      <c r="G54" s="2" t="s">
        <v>33</v>
      </c>
      <c r="H54" s="2" t="s">
        <v>36</v>
      </c>
    </row>
    <row r="55" spans="2:9" x14ac:dyDescent="0.15">
      <c r="C55" s="13">
        <f>VLOOKUP($D$2,FFS!$A$2:$G$261,3)</f>
        <v>7</v>
      </c>
      <c r="D55" s="13">
        <f>VLOOKUP($D$2,FFS!$A$2:$G$261,4)</f>
        <v>12</v>
      </c>
      <c r="E55" s="13">
        <f>VLOOKUP($D$2,FFS!$A$2:$G$261,5)</f>
        <v>17</v>
      </c>
      <c r="F55" s="13">
        <f>VLOOKUP($D$2,FFS!$A$2:$G$261,6)</f>
        <v>14</v>
      </c>
      <c r="G55" s="13">
        <f>VLOOKUP($D$2,FFS!$A$2:$G$261,7)</f>
        <v>3</v>
      </c>
      <c r="H55" s="89">
        <v>21</v>
      </c>
      <c r="I55" s="90"/>
    </row>
  </sheetData>
  <mergeCells count="1">
    <mergeCell ref="B7:C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42"/>
  <sheetViews>
    <sheetView workbookViewId="0">
      <selection activeCell="C13" sqref="C13"/>
    </sheetView>
  </sheetViews>
  <sheetFormatPr defaultRowHeight="13.5" x14ac:dyDescent="0.15"/>
  <sheetData>
    <row r="1" spans="1:6" x14ac:dyDescent="0.15">
      <c r="A1">
        <v>0</v>
      </c>
      <c r="B1" t="s">
        <v>37</v>
      </c>
      <c r="C1" t="s">
        <v>38</v>
      </c>
      <c r="D1">
        <v>441</v>
      </c>
      <c r="E1" t="s">
        <v>39</v>
      </c>
      <c r="F1" t="s">
        <v>40</v>
      </c>
    </row>
    <row r="2" spans="1:6" x14ac:dyDescent="0.15">
      <c r="A2">
        <v>1</v>
      </c>
      <c r="B2" t="s">
        <v>41</v>
      </c>
      <c r="C2" t="s">
        <v>42</v>
      </c>
      <c r="D2">
        <v>108</v>
      </c>
      <c r="E2" t="s">
        <v>43</v>
      </c>
      <c r="F2" t="s">
        <v>44</v>
      </c>
    </row>
    <row r="3" spans="1:6" x14ac:dyDescent="0.15">
      <c r="A3">
        <v>2</v>
      </c>
      <c r="B3" t="s">
        <v>45</v>
      </c>
      <c r="C3" t="s">
        <v>46</v>
      </c>
      <c r="D3">
        <v>291</v>
      </c>
      <c r="E3" t="s">
        <v>47</v>
      </c>
      <c r="F3" t="s">
        <v>48</v>
      </c>
    </row>
    <row r="4" spans="1:6" x14ac:dyDescent="0.15">
      <c r="A4">
        <v>3</v>
      </c>
      <c r="B4" t="s">
        <v>49</v>
      </c>
      <c r="C4" t="s">
        <v>50</v>
      </c>
      <c r="D4">
        <v>144</v>
      </c>
      <c r="E4" t="s">
        <v>51</v>
      </c>
      <c r="F4" t="s">
        <v>52</v>
      </c>
    </row>
    <row r="5" spans="1:6" x14ac:dyDescent="0.15">
      <c r="A5">
        <v>4</v>
      </c>
      <c r="B5" t="s">
        <v>53</v>
      </c>
      <c r="C5" t="s">
        <v>54</v>
      </c>
      <c r="D5">
        <v>315</v>
      </c>
      <c r="E5" t="s">
        <v>55</v>
      </c>
      <c r="F5" t="s">
        <v>56</v>
      </c>
    </row>
    <row r="6" spans="1:6" x14ac:dyDescent="0.15">
      <c r="A6">
        <v>5</v>
      </c>
      <c r="B6" t="s">
        <v>57</v>
      </c>
      <c r="C6" t="s">
        <v>58</v>
      </c>
      <c r="D6">
        <v>414</v>
      </c>
      <c r="E6" t="s">
        <v>59</v>
      </c>
      <c r="F6" t="s">
        <v>60</v>
      </c>
    </row>
    <row r="7" spans="1:6" x14ac:dyDescent="0.15">
      <c r="A7">
        <v>6</v>
      </c>
      <c r="B7" t="s">
        <v>61</v>
      </c>
      <c r="C7" t="s">
        <v>62</v>
      </c>
      <c r="D7">
        <v>402</v>
      </c>
      <c r="E7" t="s">
        <v>63</v>
      </c>
      <c r="F7" t="s">
        <v>64</v>
      </c>
    </row>
    <row r="9" spans="1:6" x14ac:dyDescent="0.15">
      <c r="A9">
        <v>0</v>
      </c>
      <c r="B9" t="s">
        <v>65</v>
      </c>
    </row>
    <row r="10" spans="1:6" x14ac:dyDescent="0.15">
      <c r="A10">
        <v>1</v>
      </c>
      <c r="B10" t="s">
        <v>66</v>
      </c>
    </row>
    <row r="11" spans="1:6" x14ac:dyDescent="0.15">
      <c r="A11">
        <v>2</v>
      </c>
      <c r="B11" t="s">
        <v>67</v>
      </c>
    </row>
    <row r="12" spans="1:6" x14ac:dyDescent="0.15">
      <c r="A12">
        <v>3</v>
      </c>
      <c r="B12" t="s">
        <v>68</v>
      </c>
    </row>
    <row r="13" spans="1:6" x14ac:dyDescent="0.15">
      <c r="A13">
        <v>4</v>
      </c>
      <c r="B13" t="s">
        <v>69</v>
      </c>
    </row>
    <row r="14" spans="1:6" x14ac:dyDescent="0.15">
      <c r="A14">
        <v>5</v>
      </c>
      <c r="B14" t="s">
        <v>70</v>
      </c>
    </row>
    <row r="15" spans="1:6" x14ac:dyDescent="0.15">
      <c r="A15">
        <v>6</v>
      </c>
      <c r="B15" t="s">
        <v>71</v>
      </c>
    </row>
    <row r="16" spans="1:6" x14ac:dyDescent="0.15">
      <c r="A16">
        <v>7</v>
      </c>
      <c r="B16" t="s">
        <v>72</v>
      </c>
    </row>
    <row r="19" spans="1:4" x14ac:dyDescent="0.15">
      <c r="A19">
        <v>0</v>
      </c>
      <c r="B19" t="s">
        <v>73</v>
      </c>
      <c r="C19">
        <v>1404</v>
      </c>
      <c r="D19">
        <v>81</v>
      </c>
    </row>
    <row r="20" spans="1:4" x14ac:dyDescent="0.15">
      <c r="A20">
        <v>1</v>
      </c>
      <c r="B20" t="s">
        <v>74</v>
      </c>
      <c r="D20">
        <v>108</v>
      </c>
    </row>
    <row r="21" spans="1:4" x14ac:dyDescent="0.15">
      <c r="A21">
        <v>2</v>
      </c>
      <c r="B21" t="s">
        <v>75</v>
      </c>
      <c r="D21">
        <v>288</v>
      </c>
    </row>
    <row r="22" spans="1:4" x14ac:dyDescent="0.15">
      <c r="A22">
        <v>3</v>
      </c>
      <c r="B22" t="s">
        <v>76</v>
      </c>
      <c r="C22">
        <v>648</v>
      </c>
      <c r="D22">
        <v>207</v>
      </c>
    </row>
    <row r="23" spans="1:4" x14ac:dyDescent="0.15">
      <c r="A23">
        <v>4</v>
      </c>
      <c r="B23" t="s">
        <v>77</v>
      </c>
      <c r="C23">
        <v>1152</v>
      </c>
      <c r="D23">
        <v>270</v>
      </c>
    </row>
    <row r="24" spans="1:4" x14ac:dyDescent="0.15">
      <c r="A24">
        <v>5</v>
      </c>
      <c r="B24" t="s">
        <v>78</v>
      </c>
      <c r="C24">
        <v>540</v>
      </c>
      <c r="D24">
        <v>99</v>
      </c>
    </row>
    <row r="25" spans="1:4" x14ac:dyDescent="0.15">
      <c r="A25">
        <v>6</v>
      </c>
      <c r="B25" t="s">
        <v>79</v>
      </c>
      <c r="C25">
        <v>864</v>
      </c>
      <c r="D25">
        <v>423</v>
      </c>
    </row>
    <row r="26" spans="1:4" x14ac:dyDescent="0.15">
      <c r="A26">
        <v>7</v>
      </c>
      <c r="B26" t="s">
        <v>80</v>
      </c>
      <c r="C26">
        <v>1512</v>
      </c>
      <c r="D26">
        <v>189</v>
      </c>
    </row>
    <row r="27" spans="1:4" x14ac:dyDescent="0.15">
      <c r="A27">
        <v>8</v>
      </c>
      <c r="B27" t="s">
        <v>81</v>
      </c>
      <c r="C27">
        <v>2304</v>
      </c>
      <c r="D27">
        <v>99</v>
      </c>
    </row>
    <row r="28" spans="1:4" x14ac:dyDescent="0.15">
      <c r="A28">
        <v>9</v>
      </c>
      <c r="B28" t="s">
        <v>82</v>
      </c>
      <c r="C28">
        <v>972</v>
      </c>
      <c r="D28">
        <v>90</v>
      </c>
    </row>
    <row r="29" spans="1:4" x14ac:dyDescent="0.15">
      <c r="A29">
        <v>10</v>
      </c>
      <c r="B29" t="s">
        <v>83</v>
      </c>
      <c r="C29">
        <v>1440</v>
      </c>
      <c r="D29">
        <v>117</v>
      </c>
    </row>
    <row r="30" spans="1:4" x14ac:dyDescent="0.15">
      <c r="A30">
        <v>11</v>
      </c>
      <c r="B30" t="s">
        <v>84</v>
      </c>
      <c r="C30">
        <v>2376</v>
      </c>
      <c r="D30">
        <v>171</v>
      </c>
    </row>
    <row r="31" spans="1:4" x14ac:dyDescent="0.15">
      <c r="A31">
        <v>12</v>
      </c>
      <c r="B31" t="s">
        <v>85</v>
      </c>
      <c r="C31">
        <v>3456</v>
      </c>
      <c r="D31">
        <v>369</v>
      </c>
    </row>
    <row r="33" spans="1:14" x14ac:dyDescent="0.15">
      <c r="B33">
        <v>1</v>
      </c>
      <c r="C33">
        <v>2</v>
      </c>
      <c r="D33">
        <v>3</v>
      </c>
      <c r="E33">
        <v>4</v>
      </c>
      <c r="F33">
        <v>5</v>
      </c>
      <c r="G33">
        <v>6</v>
      </c>
      <c r="H33">
        <v>7</v>
      </c>
      <c r="I33">
        <v>8</v>
      </c>
      <c r="J33">
        <v>9</v>
      </c>
      <c r="K33">
        <v>10</v>
      </c>
      <c r="L33">
        <v>11</v>
      </c>
      <c r="M33">
        <v>12</v>
      </c>
      <c r="N33">
        <v>13</v>
      </c>
    </row>
    <row r="34" spans="1:14" x14ac:dyDescent="0.15">
      <c r="A34">
        <v>0</v>
      </c>
      <c r="B34">
        <v>63</v>
      </c>
      <c r="C34">
        <v>315</v>
      </c>
      <c r="D34">
        <v>126</v>
      </c>
      <c r="E34">
        <v>378</v>
      </c>
      <c r="F34">
        <v>189</v>
      </c>
      <c r="G34">
        <v>441</v>
      </c>
      <c r="H34">
        <v>252</v>
      </c>
      <c r="I34">
        <v>63</v>
      </c>
      <c r="J34">
        <v>315</v>
      </c>
      <c r="K34">
        <v>126</v>
      </c>
      <c r="L34">
        <v>378</v>
      </c>
      <c r="M34">
        <v>189</v>
      </c>
      <c r="N34">
        <v>0</v>
      </c>
    </row>
    <row r="35" spans="1:14" x14ac:dyDescent="0.15">
      <c r="A35">
        <v>1</v>
      </c>
      <c r="B35">
        <v>225</v>
      </c>
      <c r="C35">
        <v>405</v>
      </c>
      <c r="D35">
        <v>153</v>
      </c>
      <c r="E35">
        <v>342</v>
      </c>
      <c r="F35">
        <v>90</v>
      </c>
      <c r="G35">
        <v>279</v>
      </c>
      <c r="H35">
        <v>27</v>
      </c>
      <c r="I35">
        <v>216</v>
      </c>
      <c r="J35">
        <v>405</v>
      </c>
      <c r="K35">
        <v>153</v>
      </c>
      <c r="L35">
        <v>342</v>
      </c>
      <c r="M35">
        <v>90</v>
      </c>
      <c r="N35">
        <v>279</v>
      </c>
    </row>
    <row r="36" spans="1:14" x14ac:dyDescent="0.15">
      <c r="A36">
        <v>2</v>
      </c>
      <c r="B36">
        <v>198</v>
      </c>
      <c r="C36">
        <v>9</v>
      </c>
      <c r="D36">
        <v>261</v>
      </c>
      <c r="E36">
        <v>369</v>
      </c>
      <c r="F36">
        <v>117</v>
      </c>
      <c r="G36">
        <v>306</v>
      </c>
      <c r="H36">
        <v>54</v>
      </c>
      <c r="I36">
        <v>243</v>
      </c>
      <c r="J36">
        <v>432</v>
      </c>
      <c r="K36">
        <v>180</v>
      </c>
      <c r="L36">
        <v>369</v>
      </c>
      <c r="M36">
        <v>117</v>
      </c>
      <c r="N36">
        <v>306</v>
      </c>
    </row>
    <row r="37" spans="1:14" x14ac:dyDescent="0.15">
      <c r="A37">
        <v>3</v>
      </c>
      <c r="B37">
        <v>171</v>
      </c>
      <c r="C37">
        <v>423</v>
      </c>
      <c r="D37">
        <v>234</v>
      </c>
      <c r="E37">
        <v>45</v>
      </c>
      <c r="F37">
        <v>297</v>
      </c>
      <c r="G37">
        <v>333</v>
      </c>
      <c r="H37">
        <v>81</v>
      </c>
      <c r="I37">
        <v>270</v>
      </c>
      <c r="J37">
        <v>18</v>
      </c>
      <c r="K37">
        <v>207</v>
      </c>
      <c r="L37">
        <v>396</v>
      </c>
      <c r="M37">
        <v>144</v>
      </c>
      <c r="N37">
        <v>333</v>
      </c>
    </row>
    <row r="38" spans="1:14" x14ac:dyDescent="0.15">
      <c r="A38">
        <v>4</v>
      </c>
      <c r="B38">
        <v>144</v>
      </c>
      <c r="C38">
        <v>396</v>
      </c>
      <c r="D38">
        <v>207</v>
      </c>
      <c r="E38">
        <v>18</v>
      </c>
      <c r="F38">
        <v>270</v>
      </c>
      <c r="G38">
        <v>81</v>
      </c>
      <c r="H38">
        <v>333</v>
      </c>
      <c r="I38">
        <v>297</v>
      </c>
      <c r="J38">
        <v>45</v>
      </c>
      <c r="K38">
        <v>234</v>
      </c>
      <c r="L38">
        <v>423</v>
      </c>
      <c r="M38">
        <v>171</v>
      </c>
      <c r="N38">
        <v>360</v>
      </c>
    </row>
    <row r="39" spans="1:14" x14ac:dyDescent="0.15">
      <c r="A39">
        <v>5</v>
      </c>
      <c r="B39">
        <v>117</v>
      </c>
      <c r="C39">
        <v>369</v>
      </c>
      <c r="D39">
        <v>180</v>
      </c>
      <c r="E39">
        <v>432</v>
      </c>
      <c r="F39">
        <v>243</v>
      </c>
      <c r="G39">
        <v>54</v>
      </c>
      <c r="H39">
        <v>306</v>
      </c>
      <c r="I39">
        <v>117</v>
      </c>
      <c r="J39">
        <v>369</v>
      </c>
      <c r="K39">
        <v>261</v>
      </c>
      <c r="L39">
        <v>9</v>
      </c>
      <c r="M39">
        <v>198</v>
      </c>
      <c r="N39">
        <v>387</v>
      </c>
    </row>
    <row r="40" spans="1:14" x14ac:dyDescent="0.15">
      <c r="A40">
        <v>6</v>
      </c>
      <c r="B40">
        <v>90</v>
      </c>
      <c r="C40">
        <v>342</v>
      </c>
      <c r="D40">
        <v>153</v>
      </c>
      <c r="E40">
        <v>405</v>
      </c>
      <c r="F40">
        <v>216</v>
      </c>
      <c r="G40">
        <v>27</v>
      </c>
      <c r="H40">
        <v>279</v>
      </c>
      <c r="I40">
        <v>90</v>
      </c>
      <c r="J40">
        <v>342</v>
      </c>
      <c r="K40">
        <v>153</v>
      </c>
      <c r="L40">
        <v>405</v>
      </c>
      <c r="M40">
        <v>225</v>
      </c>
      <c r="N40">
        <v>414</v>
      </c>
    </row>
    <row r="42" spans="1:14" x14ac:dyDescent="0.15">
      <c r="B42">
        <v>1</v>
      </c>
      <c r="C42">
        <v>2</v>
      </c>
      <c r="D42">
        <v>3</v>
      </c>
      <c r="E42">
        <v>4</v>
      </c>
      <c r="F42">
        <v>5</v>
      </c>
      <c r="G42">
        <v>6</v>
      </c>
      <c r="H42">
        <v>7</v>
      </c>
      <c r="I42">
        <v>8</v>
      </c>
      <c r="J42">
        <v>9</v>
      </c>
      <c r="K42">
        <v>10</v>
      </c>
      <c r="L42">
        <v>11</v>
      </c>
      <c r="M42">
        <v>12</v>
      </c>
      <c r="N42">
        <v>13</v>
      </c>
    </row>
    <row r="43" spans="1:14" x14ac:dyDescent="0.15">
      <c r="A43">
        <v>0</v>
      </c>
      <c r="B43">
        <v>441</v>
      </c>
      <c r="C43">
        <v>189</v>
      </c>
      <c r="D43">
        <v>378</v>
      </c>
      <c r="E43">
        <v>126</v>
      </c>
      <c r="F43">
        <v>315</v>
      </c>
      <c r="G43">
        <v>63</v>
      </c>
      <c r="H43">
        <v>252</v>
      </c>
      <c r="I43">
        <v>441</v>
      </c>
      <c r="J43">
        <v>189</v>
      </c>
      <c r="K43">
        <v>378</v>
      </c>
      <c r="L43">
        <v>126</v>
      </c>
      <c r="M43">
        <v>315</v>
      </c>
      <c r="N43">
        <v>63</v>
      </c>
    </row>
    <row r="44" spans="1:14" x14ac:dyDescent="0.15">
      <c r="A44">
        <v>1</v>
      </c>
      <c r="B44">
        <v>162</v>
      </c>
      <c r="C44">
        <v>351</v>
      </c>
      <c r="D44">
        <v>99</v>
      </c>
      <c r="E44">
        <v>288</v>
      </c>
      <c r="F44">
        <v>36</v>
      </c>
      <c r="G44">
        <v>225</v>
      </c>
      <c r="H44">
        <v>414</v>
      </c>
      <c r="I44">
        <v>162</v>
      </c>
      <c r="J44">
        <v>351</v>
      </c>
      <c r="K44">
        <v>99</v>
      </c>
      <c r="L44">
        <v>288</v>
      </c>
      <c r="M44">
        <v>36</v>
      </c>
      <c r="N44">
        <v>225</v>
      </c>
    </row>
    <row r="45" spans="1:14" x14ac:dyDescent="0.15">
      <c r="A45">
        <v>2</v>
      </c>
      <c r="B45">
        <v>135</v>
      </c>
      <c r="C45">
        <v>324</v>
      </c>
      <c r="D45">
        <v>72</v>
      </c>
      <c r="E45">
        <v>261</v>
      </c>
      <c r="F45">
        <v>9</v>
      </c>
      <c r="G45">
        <v>198</v>
      </c>
      <c r="H45">
        <v>387</v>
      </c>
      <c r="I45">
        <v>135</v>
      </c>
      <c r="J45">
        <v>324</v>
      </c>
      <c r="K45">
        <v>72</v>
      </c>
      <c r="L45">
        <v>261</v>
      </c>
      <c r="M45">
        <v>9</v>
      </c>
      <c r="N45">
        <v>198</v>
      </c>
    </row>
    <row r="46" spans="1:14" x14ac:dyDescent="0.15">
      <c r="A46">
        <v>3</v>
      </c>
      <c r="B46">
        <v>108</v>
      </c>
      <c r="C46">
        <v>297</v>
      </c>
      <c r="D46">
        <v>45</v>
      </c>
      <c r="E46">
        <v>234</v>
      </c>
      <c r="F46">
        <v>423</v>
      </c>
      <c r="G46">
        <v>171</v>
      </c>
      <c r="H46">
        <v>360</v>
      </c>
      <c r="I46">
        <v>108</v>
      </c>
      <c r="J46">
        <v>297</v>
      </c>
      <c r="K46">
        <v>45</v>
      </c>
      <c r="L46">
        <v>234</v>
      </c>
      <c r="M46">
        <v>423</v>
      </c>
      <c r="N46">
        <v>171</v>
      </c>
    </row>
    <row r="47" spans="1:14" x14ac:dyDescent="0.15">
      <c r="A47">
        <v>4</v>
      </c>
      <c r="B47">
        <v>81</v>
      </c>
      <c r="C47">
        <v>270</v>
      </c>
      <c r="D47">
        <v>18</v>
      </c>
      <c r="E47">
        <v>207</v>
      </c>
      <c r="F47">
        <v>396</v>
      </c>
      <c r="G47">
        <v>144</v>
      </c>
      <c r="H47">
        <v>333</v>
      </c>
      <c r="I47">
        <v>81</v>
      </c>
      <c r="J47">
        <v>270</v>
      </c>
      <c r="K47">
        <v>18</v>
      </c>
      <c r="L47">
        <v>207</v>
      </c>
      <c r="M47">
        <v>396</v>
      </c>
      <c r="N47">
        <v>144</v>
      </c>
    </row>
    <row r="48" spans="1:14" x14ac:dyDescent="0.15">
      <c r="A48">
        <v>5</v>
      </c>
      <c r="B48">
        <v>54</v>
      </c>
      <c r="C48">
        <v>243</v>
      </c>
      <c r="D48">
        <v>432</v>
      </c>
      <c r="E48">
        <v>180</v>
      </c>
      <c r="F48">
        <v>369</v>
      </c>
      <c r="G48">
        <v>117</v>
      </c>
      <c r="H48">
        <v>306</v>
      </c>
      <c r="I48">
        <v>54</v>
      </c>
      <c r="J48">
        <v>243</v>
      </c>
      <c r="K48">
        <v>432</v>
      </c>
      <c r="L48">
        <v>180</v>
      </c>
      <c r="M48">
        <v>369</v>
      </c>
      <c r="N48">
        <v>117</v>
      </c>
    </row>
    <row r="49" spans="1:14" x14ac:dyDescent="0.15">
      <c r="A49">
        <v>6</v>
      </c>
      <c r="B49">
        <v>27</v>
      </c>
      <c r="C49">
        <v>216</v>
      </c>
      <c r="D49">
        <v>405</v>
      </c>
      <c r="E49">
        <v>153</v>
      </c>
      <c r="F49">
        <v>342</v>
      </c>
      <c r="G49">
        <v>90</v>
      </c>
      <c r="H49">
        <v>279</v>
      </c>
      <c r="I49">
        <v>27</v>
      </c>
      <c r="J49">
        <v>216</v>
      </c>
      <c r="K49">
        <v>405</v>
      </c>
      <c r="L49">
        <v>153</v>
      </c>
      <c r="M49">
        <v>342</v>
      </c>
      <c r="N49">
        <v>90</v>
      </c>
    </row>
    <row r="51" spans="1:14" x14ac:dyDescent="0.15">
      <c r="B51">
        <v>1</v>
      </c>
      <c r="C51">
        <v>2</v>
      </c>
      <c r="D51">
        <v>3</v>
      </c>
      <c r="E51">
        <v>4</v>
      </c>
      <c r="F51">
        <v>5</v>
      </c>
      <c r="G51">
        <v>6</v>
      </c>
      <c r="H51">
        <v>7</v>
      </c>
      <c r="I51">
        <v>8</v>
      </c>
      <c r="J51">
        <v>9</v>
      </c>
      <c r="K51">
        <v>10</v>
      </c>
      <c r="L51">
        <v>11</v>
      </c>
      <c r="M51">
        <v>12</v>
      </c>
      <c r="N51">
        <v>13</v>
      </c>
    </row>
    <row r="52" spans="1:14" x14ac:dyDescent="0.15">
      <c r="A52">
        <v>0</v>
      </c>
      <c r="B52">
        <v>63</v>
      </c>
      <c r="C52">
        <v>63</v>
      </c>
      <c r="D52">
        <v>63</v>
      </c>
      <c r="E52">
        <v>63</v>
      </c>
      <c r="F52">
        <v>63</v>
      </c>
      <c r="G52">
        <v>63</v>
      </c>
      <c r="H52">
        <v>63</v>
      </c>
      <c r="I52">
        <v>63</v>
      </c>
      <c r="J52">
        <v>63</v>
      </c>
      <c r="K52">
        <v>63</v>
      </c>
      <c r="L52">
        <v>63</v>
      </c>
      <c r="M52">
        <v>63</v>
      </c>
      <c r="N52">
        <v>63</v>
      </c>
    </row>
    <row r="53" spans="1:14" x14ac:dyDescent="0.15">
      <c r="A53">
        <v>1</v>
      </c>
      <c r="B53">
        <v>387</v>
      </c>
      <c r="C53">
        <v>315</v>
      </c>
      <c r="D53">
        <v>252</v>
      </c>
      <c r="E53">
        <v>189</v>
      </c>
      <c r="F53">
        <v>126</v>
      </c>
      <c r="G53">
        <v>63</v>
      </c>
      <c r="H53">
        <v>441</v>
      </c>
      <c r="I53">
        <v>378</v>
      </c>
      <c r="J53">
        <v>315</v>
      </c>
      <c r="K53">
        <v>252</v>
      </c>
      <c r="L53">
        <v>189</v>
      </c>
      <c r="M53">
        <v>126</v>
      </c>
      <c r="N53">
        <v>63</v>
      </c>
    </row>
    <row r="54" spans="1:14" x14ac:dyDescent="0.15">
      <c r="A54">
        <v>2</v>
      </c>
      <c r="B54">
        <v>333</v>
      </c>
      <c r="C54">
        <v>333</v>
      </c>
      <c r="D54">
        <v>333</v>
      </c>
      <c r="E54">
        <v>189</v>
      </c>
      <c r="F54">
        <v>126</v>
      </c>
      <c r="G54">
        <v>63</v>
      </c>
      <c r="H54">
        <v>441</v>
      </c>
      <c r="I54">
        <v>378</v>
      </c>
      <c r="J54">
        <v>315</v>
      </c>
      <c r="K54">
        <v>252</v>
      </c>
      <c r="L54">
        <v>189</v>
      </c>
      <c r="M54">
        <v>126</v>
      </c>
      <c r="N54">
        <v>63</v>
      </c>
    </row>
    <row r="55" spans="1:14" x14ac:dyDescent="0.15">
      <c r="A55">
        <v>3</v>
      </c>
      <c r="B55">
        <v>279</v>
      </c>
      <c r="C55">
        <v>279</v>
      </c>
      <c r="D55">
        <v>279</v>
      </c>
      <c r="E55">
        <v>279</v>
      </c>
      <c r="F55">
        <v>279</v>
      </c>
      <c r="G55">
        <v>63</v>
      </c>
      <c r="H55">
        <v>441</v>
      </c>
      <c r="I55">
        <v>378</v>
      </c>
      <c r="J55">
        <v>315</v>
      </c>
      <c r="K55">
        <v>252</v>
      </c>
      <c r="L55">
        <v>189</v>
      </c>
      <c r="M55">
        <v>126</v>
      </c>
      <c r="N55">
        <v>63</v>
      </c>
    </row>
    <row r="56" spans="1:14" x14ac:dyDescent="0.15">
      <c r="A56">
        <v>4</v>
      </c>
      <c r="B56">
        <v>225</v>
      </c>
      <c r="C56">
        <v>225</v>
      </c>
      <c r="D56">
        <v>225</v>
      </c>
      <c r="E56">
        <v>225</v>
      </c>
      <c r="F56">
        <v>225</v>
      </c>
      <c r="G56">
        <v>225</v>
      </c>
      <c r="H56">
        <v>225</v>
      </c>
      <c r="I56">
        <v>378</v>
      </c>
      <c r="J56">
        <v>315</v>
      </c>
      <c r="K56">
        <v>252</v>
      </c>
      <c r="L56">
        <v>189</v>
      </c>
      <c r="M56">
        <v>126</v>
      </c>
      <c r="N56">
        <v>63</v>
      </c>
    </row>
    <row r="57" spans="1:14" x14ac:dyDescent="0.15">
      <c r="A57">
        <v>5</v>
      </c>
      <c r="B57">
        <v>171</v>
      </c>
      <c r="C57">
        <v>171</v>
      </c>
      <c r="D57">
        <v>171</v>
      </c>
      <c r="E57">
        <v>171</v>
      </c>
      <c r="F57">
        <v>171</v>
      </c>
      <c r="G57">
        <v>171</v>
      </c>
      <c r="H57">
        <v>171</v>
      </c>
      <c r="I57">
        <v>171</v>
      </c>
      <c r="J57">
        <v>171</v>
      </c>
      <c r="K57">
        <v>252</v>
      </c>
      <c r="L57">
        <v>189</v>
      </c>
      <c r="M57">
        <v>126</v>
      </c>
      <c r="N57">
        <v>63</v>
      </c>
    </row>
    <row r="58" spans="1:14" x14ac:dyDescent="0.15">
      <c r="A58">
        <v>6</v>
      </c>
      <c r="B58">
        <v>117</v>
      </c>
      <c r="C58">
        <v>117</v>
      </c>
      <c r="D58">
        <v>117</v>
      </c>
      <c r="E58">
        <v>117</v>
      </c>
      <c r="F58">
        <v>117</v>
      </c>
      <c r="G58">
        <v>117</v>
      </c>
      <c r="H58">
        <v>117</v>
      </c>
      <c r="I58">
        <v>117</v>
      </c>
      <c r="J58">
        <v>117</v>
      </c>
      <c r="K58">
        <v>117</v>
      </c>
      <c r="L58">
        <v>117</v>
      </c>
      <c r="M58">
        <v>126</v>
      </c>
      <c r="N58">
        <v>63</v>
      </c>
    </row>
    <row r="60" spans="1:14" x14ac:dyDescent="0.15">
      <c r="A60">
        <v>1</v>
      </c>
      <c r="B60">
        <v>120</v>
      </c>
      <c r="C60" t="s">
        <v>86</v>
      </c>
    </row>
    <row r="61" spans="1:14" x14ac:dyDescent="0.15">
      <c r="A61">
        <v>2</v>
      </c>
      <c r="B61">
        <v>119</v>
      </c>
      <c r="C61" t="s">
        <v>87</v>
      </c>
    </row>
    <row r="62" spans="1:14" x14ac:dyDescent="0.15">
      <c r="A62">
        <v>3</v>
      </c>
      <c r="B62">
        <v>118</v>
      </c>
      <c r="C62" t="s">
        <v>88</v>
      </c>
    </row>
    <row r="63" spans="1:14" x14ac:dyDescent="0.15">
      <c r="A63">
        <v>4</v>
      </c>
      <c r="B63">
        <v>117</v>
      </c>
      <c r="C63" t="s">
        <v>89</v>
      </c>
    </row>
    <row r="64" spans="1:14" x14ac:dyDescent="0.15">
      <c r="A64">
        <v>5</v>
      </c>
      <c r="B64">
        <v>116</v>
      </c>
      <c r="C64" t="s">
        <v>90</v>
      </c>
    </row>
    <row r="65" spans="1:3" x14ac:dyDescent="0.15">
      <c r="A65">
        <v>6</v>
      </c>
      <c r="B65">
        <v>115</v>
      </c>
      <c r="C65" t="s">
        <v>91</v>
      </c>
    </row>
    <row r="66" spans="1:3" x14ac:dyDescent="0.15">
      <c r="A66">
        <v>7</v>
      </c>
      <c r="B66">
        <v>114</v>
      </c>
      <c r="C66" t="s">
        <v>92</v>
      </c>
    </row>
    <row r="67" spans="1:3" x14ac:dyDescent="0.15">
      <c r="A67">
        <v>8</v>
      </c>
      <c r="B67">
        <v>102</v>
      </c>
      <c r="C67" t="s">
        <v>93</v>
      </c>
    </row>
    <row r="68" spans="1:3" x14ac:dyDescent="0.15">
      <c r="A68">
        <v>9</v>
      </c>
      <c r="B68">
        <v>101</v>
      </c>
      <c r="C68" t="s">
        <v>94</v>
      </c>
    </row>
    <row r="69" spans="1:3" x14ac:dyDescent="0.15">
      <c r="A69">
        <v>10</v>
      </c>
      <c r="B69">
        <v>100</v>
      </c>
      <c r="C69" t="s">
        <v>95</v>
      </c>
    </row>
    <row r="70" spans="1:3" x14ac:dyDescent="0.15">
      <c r="A70">
        <v>11</v>
      </c>
      <c r="B70">
        <v>99</v>
      </c>
      <c r="C70" t="s">
        <v>96</v>
      </c>
    </row>
    <row r="71" spans="1:3" x14ac:dyDescent="0.15">
      <c r="A71">
        <v>12</v>
      </c>
      <c r="B71">
        <v>98</v>
      </c>
      <c r="C71" t="s">
        <v>97</v>
      </c>
    </row>
    <row r="72" spans="1:3" x14ac:dyDescent="0.15">
      <c r="A72">
        <v>13</v>
      </c>
      <c r="B72">
        <v>97</v>
      </c>
      <c r="C72" t="s">
        <v>98</v>
      </c>
    </row>
    <row r="73" spans="1:3" x14ac:dyDescent="0.15">
      <c r="A73">
        <v>14</v>
      </c>
      <c r="B73">
        <v>96</v>
      </c>
      <c r="C73" t="s">
        <v>92</v>
      </c>
    </row>
    <row r="74" spans="1:3" x14ac:dyDescent="0.15">
      <c r="A74">
        <v>15</v>
      </c>
      <c r="B74">
        <v>132</v>
      </c>
      <c r="C74" t="s">
        <v>99</v>
      </c>
    </row>
    <row r="75" spans="1:3" x14ac:dyDescent="0.15">
      <c r="A75">
        <v>16</v>
      </c>
      <c r="B75">
        <v>133</v>
      </c>
      <c r="C75" t="s">
        <v>100</v>
      </c>
    </row>
    <row r="76" spans="1:3" x14ac:dyDescent="0.15">
      <c r="A76">
        <v>17</v>
      </c>
      <c r="B76">
        <v>134</v>
      </c>
      <c r="C76" t="s">
        <v>101</v>
      </c>
    </row>
    <row r="77" spans="1:3" x14ac:dyDescent="0.15">
      <c r="A77">
        <v>18</v>
      </c>
      <c r="B77">
        <v>135</v>
      </c>
      <c r="C77" t="s">
        <v>102</v>
      </c>
    </row>
    <row r="78" spans="1:3" x14ac:dyDescent="0.15">
      <c r="A78">
        <v>19</v>
      </c>
      <c r="B78">
        <v>136</v>
      </c>
      <c r="C78" t="s">
        <v>103</v>
      </c>
    </row>
    <row r="79" spans="1:3" x14ac:dyDescent="0.15">
      <c r="A79">
        <v>20</v>
      </c>
      <c r="B79">
        <v>137</v>
      </c>
      <c r="C79" t="s">
        <v>104</v>
      </c>
    </row>
    <row r="80" spans="1:3" x14ac:dyDescent="0.15">
      <c r="A80">
        <v>21</v>
      </c>
      <c r="B80">
        <v>138</v>
      </c>
      <c r="C80" t="s">
        <v>92</v>
      </c>
    </row>
    <row r="81" spans="1:7" x14ac:dyDescent="0.15">
      <c r="A81">
        <v>22</v>
      </c>
      <c r="B81">
        <v>150</v>
      </c>
      <c r="C81" t="s">
        <v>105</v>
      </c>
    </row>
    <row r="82" spans="1:7" x14ac:dyDescent="0.15">
      <c r="A82">
        <v>23</v>
      </c>
      <c r="B82">
        <v>151</v>
      </c>
      <c r="C82" t="s">
        <v>106</v>
      </c>
    </row>
    <row r="83" spans="1:7" x14ac:dyDescent="0.15">
      <c r="A83">
        <v>24</v>
      </c>
      <c r="B83">
        <v>152</v>
      </c>
      <c r="C83" t="s">
        <v>107</v>
      </c>
    </row>
    <row r="84" spans="1:7" x14ac:dyDescent="0.15">
      <c r="A84">
        <v>25</v>
      </c>
      <c r="B84">
        <v>81</v>
      </c>
      <c r="C84" t="s">
        <v>108</v>
      </c>
    </row>
    <row r="85" spans="1:7" x14ac:dyDescent="0.15">
      <c r="A85">
        <v>26</v>
      </c>
      <c r="B85">
        <v>82</v>
      </c>
      <c r="C85" t="s">
        <v>109</v>
      </c>
    </row>
    <row r="86" spans="1:7" x14ac:dyDescent="0.15">
      <c r="A86">
        <v>27</v>
      </c>
      <c r="B86">
        <v>83</v>
      </c>
      <c r="C86" t="s">
        <v>110</v>
      </c>
    </row>
    <row r="87" spans="1:7" x14ac:dyDescent="0.15">
      <c r="A87">
        <v>28</v>
      </c>
      <c r="B87">
        <v>84</v>
      </c>
      <c r="C87" t="s">
        <v>92</v>
      </c>
    </row>
    <row r="90" spans="1:7" x14ac:dyDescent="0.15">
      <c r="A90" t="s">
        <v>111</v>
      </c>
      <c r="F90" t="s">
        <v>4</v>
      </c>
      <c r="G90" t="s">
        <v>112</v>
      </c>
    </row>
    <row r="91" spans="1:7" x14ac:dyDescent="0.15">
      <c r="A91">
        <v>1</v>
      </c>
      <c r="B91">
        <v>1</v>
      </c>
      <c r="C91">
        <v>5</v>
      </c>
      <c r="D91">
        <f>VLOOKUP(B91,$F$91:$G$111,2)</f>
        <v>108</v>
      </c>
      <c r="E91">
        <f>VLOOKUP(C91,$F$91:$G$111,2)</f>
        <v>288</v>
      </c>
      <c r="F91" s="116">
        <v>1</v>
      </c>
      <c r="G91" s="116">
        <v>108</v>
      </c>
    </row>
    <row r="92" spans="1:7" x14ac:dyDescent="0.15">
      <c r="A92">
        <v>2</v>
      </c>
      <c r="B92">
        <v>1</v>
      </c>
      <c r="C92">
        <v>6</v>
      </c>
      <c r="D92">
        <f>VLOOKUP(B92,$F$91:$G$111,2)</f>
        <v>108</v>
      </c>
      <c r="E92">
        <f t="shared" ref="E92:E142" si="0">VLOOKUP(C92,$F$91:$G$111,2)</f>
        <v>294</v>
      </c>
      <c r="F92" s="116">
        <v>2</v>
      </c>
      <c r="G92" s="116">
        <v>144</v>
      </c>
    </row>
    <row r="93" spans="1:7" x14ac:dyDescent="0.15">
      <c r="A93">
        <v>3</v>
      </c>
      <c r="B93">
        <v>1</v>
      </c>
      <c r="C93">
        <v>7</v>
      </c>
      <c r="D93">
        <f t="shared" ref="D93:D142" si="1">VLOOKUP(B93,$F$91:$G$111,2)</f>
        <v>108</v>
      </c>
      <c r="E93">
        <f t="shared" si="0"/>
        <v>291</v>
      </c>
      <c r="F93" s="116">
        <v>3</v>
      </c>
      <c r="G93" s="116">
        <v>126</v>
      </c>
    </row>
    <row r="94" spans="1:7" x14ac:dyDescent="0.15">
      <c r="A94">
        <v>4</v>
      </c>
      <c r="B94">
        <v>5</v>
      </c>
      <c r="C94">
        <v>7</v>
      </c>
      <c r="D94">
        <f t="shared" si="1"/>
        <v>288</v>
      </c>
      <c r="E94">
        <f t="shared" si="0"/>
        <v>291</v>
      </c>
      <c r="F94" s="116">
        <v>4</v>
      </c>
      <c r="G94" s="116">
        <v>90</v>
      </c>
    </row>
    <row r="95" spans="1:7" x14ac:dyDescent="0.15">
      <c r="A95">
        <v>5</v>
      </c>
      <c r="B95">
        <v>6</v>
      </c>
      <c r="C95">
        <v>7</v>
      </c>
      <c r="D95">
        <f t="shared" si="1"/>
        <v>294</v>
      </c>
      <c r="E95">
        <f t="shared" si="0"/>
        <v>291</v>
      </c>
      <c r="F95" s="116">
        <v>5</v>
      </c>
      <c r="G95" s="116">
        <v>288</v>
      </c>
    </row>
    <row r="96" spans="1:7" x14ac:dyDescent="0.15">
      <c r="A96">
        <v>6</v>
      </c>
      <c r="B96">
        <v>3</v>
      </c>
      <c r="C96">
        <v>8</v>
      </c>
      <c r="D96">
        <f t="shared" si="1"/>
        <v>126</v>
      </c>
      <c r="E96">
        <f t="shared" si="0"/>
        <v>300</v>
      </c>
      <c r="F96" s="116">
        <v>6</v>
      </c>
      <c r="G96" s="116">
        <v>294</v>
      </c>
    </row>
    <row r="97" spans="1:7" x14ac:dyDescent="0.15">
      <c r="A97">
        <v>7</v>
      </c>
      <c r="B97">
        <v>3</v>
      </c>
      <c r="C97">
        <v>9</v>
      </c>
      <c r="D97">
        <f t="shared" si="1"/>
        <v>126</v>
      </c>
      <c r="E97">
        <f t="shared" si="0"/>
        <v>306</v>
      </c>
      <c r="F97" s="116">
        <v>7</v>
      </c>
      <c r="G97" s="116">
        <v>291</v>
      </c>
    </row>
    <row r="98" spans="1:7" x14ac:dyDescent="0.15">
      <c r="A98">
        <v>8</v>
      </c>
      <c r="B98">
        <v>3</v>
      </c>
      <c r="C98">
        <v>10</v>
      </c>
      <c r="D98">
        <f t="shared" si="1"/>
        <v>126</v>
      </c>
      <c r="E98">
        <f t="shared" si="0"/>
        <v>303</v>
      </c>
      <c r="F98" s="116">
        <v>8</v>
      </c>
      <c r="G98" s="116">
        <v>300</v>
      </c>
    </row>
    <row r="99" spans="1:7" x14ac:dyDescent="0.15">
      <c r="A99">
        <v>9</v>
      </c>
      <c r="B99">
        <v>8</v>
      </c>
      <c r="C99">
        <v>10</v>
      </c>
      <c r="D99">
        <f t="shared" si="1"/>
        <v>300</v>
      </c>
      <c r="E99">
        <f t="shared" si="0"/>
        <v>303</v>
      </c>
      <c r="F99" s="116">
        <v>9</v>
      </c>
      <c r="G99" s="116">
        <v>306</v>
      </c>
    </row>
    <row r="100" spans="1:7" x14ac:dyDescent="0.15">
      <c r="A100">
        <v>10</v>
      </c>
      <c r="B100">
        <v>9</v>
      </c>
      <c r="C100">
        <v>10</v>
      </c>
      <c r="D100">
        <f t="shared" si="1"/>
        <v>306</v>
      </c>
      <c r="E100">
        <f t="shared" si="0"/>
        <v>303</v>
      </c>
      <c r="F100" s="116">
        <v>10</v>
      </c>
      <c r="G100" s="116">
        <v>303</v>
      </c>
    </row>
    <row r="101" spans="1:7" x14ac:dyDescent="0.15">
      <c r="A101">
        <v>11</v>
      </c>
      <c r="B101">
        <v>2</v>
      </c>
      <c r="C101">
        <v>11</v>
      </c>
      <c r="D101">
        <f t="shared" si="1"/>
        <v>144</v>
      </c>
      <c r="E101">
        <f t="shared" si="0"/>
        <v>312</v>
      </c>
      <c r="F101" s="116">
        <v>11</v>
      </c>
      <c r="G101" s="116">
        <v>312</v>
      </c>
    </row>
    <row r="102" spans="1:7" x14ac:dyDescent="0.15">
      <c r="A102">
        <v>12</v>
      </c>
      <c r="B102">
        <v>2</v>
      </c>
      <c r="C102">
        <v>12</v>
      </c>
      <c r="D102">
        <f t="shared" si="1"/>
        <v>144</v>
      </c>
      <c r="E102">
        <f t="shared" si="0"/>
        <v>318</v>
      </c>
      <c r="F102" s="116">
        <v>12</v>
      </c>
      <c r="G102" s="116">
        <v>318</v>
      </c>
    </row>
    <row r="103" spans="1:7" x14ac:dyDescent="0.15">
      <c r="A103">
        <v>13</v>
      </c>
      <c r="B103">
        <v>2</v>
      </c>
      <c r="C103">
        <v>13</v>
      </c>
      <c r="D103">
        <f t="shared" si="1"/>
        <v>144</v>
      </c>
      <c r="E103">
        <f t="shared" si="0"/>
        <v>315</v>
      </c>
      <c r="F103" s="116">
        <v>13</v>
      </c>
      <c r="G103" s="116">
        <v>315</v>
      </c>
    </row>
    <row r="104" spans="1:7" x14ac:dyDescent="0.15">
      <c r="A104">
        <v>14</v>
      </c>
      <c r="B104">
        <v>11</v>
      </c>
      <c r="C104">
        <v>13</v>
      </c>
      <c r="D104">
        <f t="shared" si="1"/>
        <v>312</v>
      </c>
      <c r="E104">
        <f t="shared" si="0"/>
        <v>315</v>
      </c>
      <c r="F104" s="116">
        <v>14</v>
      </c>
      <c r="G104" s="116">
        <v>276</v>
      </c>
    </row>
    <row r="105" spans="1:7" x14ac:dyDescent="0.15">
      <c r="A105">
        <v>15</v>
      </c>
      <c r="B105">
        <v>12</v>
      </c>
      <c r="C105">
        <v>13</v>
      </c>
      <c r="D105">
        <f t="shared" si="1"/>
        <v>318</v>
      </c>
      <c r="E105">
        <f t="shared" si="0"/>
        <v>315</v>
      </c>
      <c r="F105" s="116">
        <v>15</v>
      </c>
      <c r="G105" s="116">
        <v>282</v>
      </c>
    </row>
    <row r="106" spans="1:7" x14ac:dyDescent="0.15">
      <c r="A106">
        <v>16</v>
      </c>
      <c r="B106">
        <v>4</v>
      </c>
      <c r="C106">
        <v>14</v>
      </c>
      <c r="D106">
        <f t="shared" si="1"/>
        <v>90</v>
      </c>
      <c r="E106">
        <f t="shared" si="0"/>
        <v>276</v>
      </c>
      <c r="F106" s="116">
        <v>16</v>
      </c>
      <c r="G106" s="116">
        <v>279</v>
      </c>
    </row>
    <row r="107" spans="1:7" x14ac:dyDescent="0.15">
      <c r="A107">
        <v>17</v>
      </c>
      <c r="B107">
        <v>4</v>
      </c>
      <c r="C107">
        <v>15</v>
      </c>
      <c r="D107">
        <f t="shared" si="1"/>
        <v>90</v>
      </c>
      <c r="E107">
        <f t="shared" si="0"/>
        <v>282</v>
      </c>
      <c r="F107" s="116">
        <v>17</v>
      </c>
      <c r="G107" s="116">
        <v>396</v>
      </c>
    </row>
    <row r="108" spans="1:7" x14ac:dyDescent="0.15">
      <c r="A108">
        <v>18</v>
      </c>
      <c r="B108">
        <v>4</v>
      </c>
      <c r="C108">
        <v>16</v>
      </c>
      <c r="D108">
        <f t="shared" si="1"/>
        <v>90</v>
      </c>
      <c r="E108">
        <f t="shared" si="0"/>
        <v>279</v>
      </c>
      <c r="F108" s="116">
        <v>18</v>
      </c>
      <c r="G108" s="116">
        <v>402</v>
      </c>
    </row>
    <row r="109" spans="1:7" x14ac:dyDescent="0.15">
      <c r="A109">
        <v>19</v>
      </c>
      <c r="B109">
        <v>14</v>
      </c>
      <c r="C109">
        <v>16</v>
      </c>
      <c r="D109">
        <f t="shared" si="1"/>
        <v>276</v>
      </c>
      <c r="E109">
        <f t="shared" si="0"/>
        <v>279</v>
      </c>
      <c r="F109" s="116">
        <v>19</v>
      </c>
      <c r="G109" s="116">
        <v>408</v>
      </c>
    </row>
    <row r="110" spans="1:7" x14ac:dyDescent="0.15">
      <c r="A110">
        <v>20</v>
      </c>
      <c r="B110">
        <v>15</v>
      </c>
      <c r="C110">
        <v>16</v>
      </c>
      <c r="D110">
        <f t="shared" si="1"/>
        <v>282</v>
      </c>
      <c r="E110">
        <f t="shared" si="0"/>
        <v>279</v>
      </c>
      <c r="F110" s="116">
        <v>20</v>
      </c>
      <c r="G110" s="116">
        <v>414</v>
      </c>
    </row>
    <row r="111" spans="1:7" x14ac:dyDescent="0.15">
      <c r="A111">
        <v>21</v>
      </c>
      <c r="B111">
        <v>18</v>
      </c>
      <c r="C111">
        <v>7</v>
      </c>
      <c r="D111">
        <f t="shared" si="1"/>
        <v>402</v>
      </c>
      <c r="E111">
        <f t="shared" si="0"/>
        <v>291</v>
      </c>
      <c r="F111" s="116">
        <v>21</v>
      </c>
      <c r="G111" s="116">
        <v>441</v>
      </c>
    </row>
    <row r="112" spans="1:7" x14ac:dyDescent="0.15">
      <c r="A112">
        <v>22</v>
      </c>
      <c r="B112">
        <v>19</v>
      </c>
      <c r="C112">
        <v>10</v>
      </c>
      <c r="D112">
        <f t="shared" si="1"/>
        <v>408</v>
      </c>
      <c r="E112">
        <f t="shared" si="0"/>
        <v>303</v>
      </c>
    </row>
    <row r="113" spans="1:5" x14ac:dyDescent="0.15">
      <c r="A113">
        <v>23</v>
      </c>
      <c r="B113">
        <v>20</v>
      </c>
      <c r="C113">
        <v>13</v>
      </c>
      <c r="D113">
        <f t="shared" si="1"/>
        <v>414</v>
      </c>
      <c r="E113">
        <f t="shared" si="0"/>
        <v>315</v>
      </c>
    </row>
    <row r="114" spans="1:5" x14ac:dyDescent="0.15">
      <c r="A114">
        <v>24</v>
      </c>
      <c r="B114">
        <v>17</v>
      </c>
      <c r="C114">
        <v>16</v>
      </c>
      <c r="D114">
        <f t="shared" si="1"/>
        <v>396</v>
      </c>
      <c r="E114">
        <f t="shared" si="0"/>
        <v>279</v>
      </c>
    </row>
    <row r="115" spans="1:5" x14ac:dyDescent="0.15">
      <c r="A115">
        <v>25</v>
      </c>
      <c r="B115">
        <v>17</v>
      </c>
      <c r="C115">
        <v>18</v>
      </c>
      <c r="D115">
        <f t="shared" si="1"/>
        <v>396</v>
      </c>
      <c r="E115">
        <f t="shared" si="0"/>
        <v>402</v>
      </c>
    </row>
    <row r="116" spans="1:5" x14ac:dyDescent="0.15">
      <c r="A116">
        <v>26</v>
      </c>
      <c r="B116">
        <v>18</v>
      </c>
      <c r="C116">
        <v>19</v>
      </c>
      <c r="D116">
        <f t="shared" si="1"/>
        <v>402</v>
      </c>
      <c r="E116">
        <f t="shared" si="0"/>
        <v>408</v>
      </c>
    </row>
    <row r="117" spans="1:5" x14ac:dyDescent="0.15">
      <c r="A117">
        <v>27</v>
      </c>
      <c r="B117">
        <v>19</v>
      </c>
      <c r="C117">
        <v>20</v>
      </c>
      <c r="D117">
        <f t="shared" si="1"/>
        <v>408</v>
      </c>
      <c r="E117">
        <f t="shared" si="0"/>
        <v>414</v>
      </c>
    </row>
    <row r="118" spans="1:5" x14ac:dyDescent="0.15">
      <c r="A118">
        <v>28</v>
      </c>
      <c r="B118">
        <v>20</v>
      </c>
      <c r="C118">
        <v>17</v>
      </c>
      <c r="D118">
        <f t="shared" si="1"/>
        <v>414</v>
      </c>
      <c r="E118">
        <f t="shared" si="0"/>
        <v>396</v>
      </c>
    </row>
    <row r="119" spans="1:5" x14ac:dyDescent="0.15">
      <c r="A119">
        <v>29</v>
      </c>
      <c r="B119">
        <v>21</v>
      </c>
      <c r="C119">
        <v>17</v>
      </c>
      <c r="D119">
        <f t="shared" si="1"/>
        <v>441</v>
      </c>
      <c r="E119">
        <f t="shared" si="0"/>
        <v>396</v>
      </c>
    </row>
    <row r="120" spans="1:5" x14ac:dyDescent="0.15">
      <c r="A120">
        <v>30</v>
      </c>
      <c r="B120">
        <v>21</v>
      </c>
      <c r="C120">
        <v>18</v>
      </c>
      <c r="D120">
        <f t="shared" si="1"/>
        <v>441</v>
      </c>
      <c r="E120">
        <f t="shared" si="0"/>
        <v>402</v>
      </c>
    </row>
    <row r="121" spans="1:5" x14ac:dyDescent="0.15">
      <c r="A121">
        <v>31</v>
      </c>
      <c r="B121">
        <v>21</v>
      </c>
      <c r="C121">
        <v>19</v>
      </c>
      <c r="D121">
        <f t="shared" si="1"/>
        <v>441</v>
      </c>
      <c r="E121">
        <f t="shared" si="0"/>
        <v>408</v>
      </c>
    </row>
    <row r="122" spans="1:5" x14ac:dyDescent="0.15">
      <c r="A122">
        <v>32</v>
      </c>
      <c r="B122">
        <v>21</v>
      </c>
      <c r="C122">
        <v>20</v>
      </c>
      <c r="D122">
        <f t="shared" si="1"/>
        <v>441</v>
      </c>
      <c r="E122">
        <f t="shared" si="0"/>
        <v>414</v>
      </c>
    </row>
    <row r="123" spans="1:5" x14ac:dyDescent="0.15">
      <c r="A123">
        <v>33</v>
      </c>
      <c r="B123">
        <v>5</v>
      </c>
      <c r="C123">
        <v>17</v>
      </c>
      <c r="D123">
        <f t="shared" si="1"/>
        <v>288</v>
      </c>
      <c r="E123">
        <f t="shared" si="0"/>
        <v>396</v>
      </c>
    </row>
    <row r="124" spans="1:5" x14ac:dyDescent="0.15">
      <c r="A124">
        <v>34</v>
      </c>
      <c r="B124">
        <v>17</v>
      </c>
      <c r="C124">
        <v>12</v>
      </c>
      <c r="D124">
        <f t="shared" si="1"/>
        <v>396</v>
      </c>
      <c r="E124">
        <f t="shared" si="0"/>
        <v>318</v>
      </c>
    </row>
    <row r="125" spans="1:5" x14ac:dyDescent="0.15">
      <c r="A125">
        <v>35</v>
      </c>
      <c r="B125">
        <v>6</v>
      </c>
      <c r="C125">
        <v>19</v>
      </c>
      <c r="D125">
        <f t="shared" si="1"/>
        <v>294</v>
      </c>
      <c r="E125">
        <f t="shared" si="0"/>
        <v>408</v>
      </c>
    </row>
    <row r="126" spans="1:5" x14ac:dyDescent="0.15">
      <c r="A126">
        <v>36</v>
      </c>
      <c r="B126">
        <v>19</v>
      </c>
      <c r="C126">
        <v>11</v>
      </c>
      <c r="D126">
        <f t="shared" si="1"/>
        <v>408</v>
      </c>
      <c r="E126">
        <f t="shared" si="0"/>
        <v>312</v>
      </c>
    </row>
    <row r="127" spans="1:5" x14ac:dyDescent="0.15">
      <c r="A127">
        <v>37</v>
      </c>
      <c r="B127">
        <v>8</v>
      </c>
      <c r="C127">
        <v>18</v>
      </c>
      <c r="D127">
        <f t="shared" si="1"/>
        <v>300</v>
      </c>
      <c r="E127">
        <f t="shared" si="0"/>
        <v>402</v>
      </c>
    </row>
    <row r="128" spans="1:5" x14ac:dyDescent="0.15">
      <c r="A128">
        <v>38</v>
      </c>
      <c r="B128">
        <v>18</v>
      </c>
      <c r="C128">
        <v>15</v>
      </c>
      <c r="D128">
        <f t="shared" si="1"/>
        <v>402</v>
      </c>
      <c r="E128">
        <f t="shared" si="0"/>
        <v>282</v>
      </c>
    </row>
    <row r="129" spans="1:5" x14ac:dyDescent="0.15">
      <c r="A129">
        <v>39</v>
      </c>
      <c r="B129">
        <v>9</v>
      </c>
      <c r="C129">
        <v>20</v>
      </c>
      <c r="D129">
        <f t="shared" si="1"/>
        <v>306</v>
      </c>
      <c r="E129">
        <f t="shared" si="0"/>
        <v>414</v>
      </c>
    </row>
    <row r="130" spans="1:5" x14ac:dyDescent="0.15">
      <c r="A130">
        <v>40</v>
      </c>
      <c r="B130">
        <v>20</v>
      </c>
      <c r="C130">
        <v>14</v>
      </c>
      <c r="D130">
        <f t="shared" si="1"/>
        <v>414</v>
      </c>
      <c r="E130">
        <f t="shared" si="0"/>
        <v>276</v>
      </c>
    </row>
    <row r="131" spans="1:5" x14ac:dyDescent="0.15">
      <c r="A131">
        <v>41</v>
      </c>
      <c r="B131">
        <v>5</v>
      </c>
      <c r="C131">
        <v>15</v>
      </c>
      <c r="D131">
        <f t="shared" si="1"/>
        <v>288</v>
      </c>
      <c r="E131">
        <f t="shared" si="0"/>
        <v>282</v>
      </c>
    </row>
    <row r="132" spans="1:5" x14ac:dyDescent="0.15">
      <c r="A132">
        <v>42</v>
      </c>
      <c r="B132">
        <v>6</v>
      </c>
      <c r="C132">
        <v>8</v>
      </c>
      <c r="D132">
        <f t="shared" si="1"/>
        <v>294</v>
      </c>
      <c r="E132">
        <f t="shared" si="0"/>
        <v>300</v>
      </c>
    </row>
    <row r="133" spans="1:5" x14ac:dyDescent="0.15">
      <c r="A133">
        <v>43</v>
      </c>
      <c r="B133">
        <v>9</v>
      </c>
      <c r="C133">
        <v>11</v>
      </c>
      <c r="D133">
        <f t="shared" si="1"/>
        <v>306</v>
      </c>
      <c r="E133">
        <f t="shared" si="0"/>
        <v>312</v>
      </c>
    </row>
    <row r="134" spans="1:5" x14ac:dyDescent="0.15">
      <c r="A134">
        <v>44</v>
      </c>
      <c r="B134">
        <v>12</v>
      </c>
      <c r="C134">
        <v>14</v>
      </c>
      <c r="D134">
        <f t="shared" si="1"/>
        <v>318</v>
      </c>
      <c r="E134">
        <f t="shared" si="0"/>
        <v>276</v>
      </c>
    </row>
    <row r="135" spans="1:5" x14ac:dyDescent="0.15">
      <c r="A135">
        <v>45</v>
      </c>
      <c r="B135">
        <v>18</v>
      </c>
      <c r="C135">
        <v>5</v>
      </c>
      <c r="D135">
        <f t="shared" si="1"/>
        <v>402</v>
      </c>
      <c r="E135">
        <f t="shared" si="0"/>
        <v>288</v>
      </c>
    </row>
    <row r="136" spans="1:5" x14ac:dyDescent="0.15">
      <c r="A136">
        <v>46</v>
      </c>
      <c r="B136">
        <v>18</v>
      </c>
      <c r="C136">
        <v>6</v>
      </c>
      <c r="D136">
        <f t="shared" si="1"/>
        <v>402</v>
      </c>
      <c r="E136">
        <f t="shared" si="0"/>
        <v>294</v>
      </c>
    </row>
    <row r="137" spans="1:5" x14ac:dyDescent="0.15">
      <c r="A137">
        <v>47</v>
      </c>
      <c r="B137">
        <v>19</v>
      </c>
      <c r="C137">
        <v>8</v>
      </c>
      <c r="D137">
        <f t="shared" si="1"/>
        <v>408</v>
      </c>
      <c r="E137">
        <f t="shared" si="0"/>
        <v>300</v>
      </c>
    </row>
    <row r="138" spans="1:5" x14ac:dyDescent="0.15">
      <c r="A138">
        <v>48</v>
      </c>
      <c r="B138">
        <v>19</v>
      </c>
      <c r="C138">
        <v>9</v>
      </c>
      <c r="D138">
        <f t="shared" si="1"/>
        <v>408</v>
      </c>
      <c r="E138">
        <f t="shared" si="0"/>
        <v>306</v>
      </c>
    </row>
    <row r="139" spans="1:5" x14ac:dyDescent="0.15">
      <c r="A139">
        <v>49</v>
      </c>
      <c r="B139">
        <v>20</v>
      </c>
      <c r="C139">
        <v>11</v>
      </c>
      <c r="D139">
        <f t="shared" si="1"/>
        <v>414</v>
      </c>
      <c r="E139">
        <f t="shared" si="0"/>
        <v>312</v>
      </c>
    </row>
    <row r="140" spans="1:5" x14ac:dyDescent="0.15">
      <c r="A140">
        <v>50</v>
      </c>
      <c r="B140">
        <v>20</v>
      </c>
      <c r="C140">
        <v>12</v>
      </c>
      <c r="D140">
        <f t="shared" si="1"/>
        <v>414</v>
      </c>
      <c r="E140">
        <f t="shared" si="0"/>
        <v>318</v>
      </c>
    </row>
    <row r="141" spans="1:5" x14ac:dyDescent="0.15">
      <c r="A141">
        <v>51</v>
      </c>
      <c r="B141">
        <v>17</v>
      </c>
      <c r="C141">
        <v>14</v>
      </c>
      <c r="D141">
        <f t="shared" si="1"/>
        <v>396</v>
      </c>
      <c r="E141">
        <f t="shared" si="0"/>
        <v>276</v>
      </c>
    </row>
    <row r="142" spans="1:5" x14ac:dyDescent="0.15">
      <c r="A142">
        <v>52</v>
      </c>
      <c r="B142">
        <v>17</v>
      </c>
      <c r="C142">
        <v>15</v>
      </c>
      <c r="D142">
        <f t="shared" si="1"/>
        <v>396</v>
      </c>
      <c r="E142">
        <f t="shared" si="0"/>
        <v>282</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使い方</vt:lpstr>
      <vt:lpstr>Dali</vt:lpstr>
      <vt:lpstr>Seli</vt:lpstr>
      <vt:lpstr>Gamma</vt:lpstr>
      <vt:lpstr>Kali</vt:lpstr>
      <vt:lpstr>Alpha</vt:lpstr>
      <vt:lpstr>Limi</vt:lpstr>
      <vt:lpstr>Silio</vt:lpstr>
      <vt:lpstr>Sheet2</vt:lpstr>
      <vt:lpstr>Calendar</vt:lpstr>
      <vt:lpstr>Time</vt:lpstr>
      <vt:lpstr>Space</vt:lpstr>
      <vt:lpstr>Syncro</vt:lpstr>
      <vt:lpstr>Base</vt:lpstr>
      <vt:lpstr>FUNABKU21</vt:lpstr>
      <vt:lpstr>MOAP</vt:lpstr>
      <vt:lpstr>FFO</vt:lpstr>
      <vt:lpstr>FFS</vt:lpstr>
      <vt:lpstr>HunabKu21H.P.</vt:lpstr>
      <vt:lpstr>Number</vt:lpstr>
      <vt:lpstr>Gamma!Print_Area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2014-07-30T16:34:33Z</dcterms:created>
  <dcterms:modified xsi:type="dcterms:W3CDTF">2017-10-14T09:55:28Z</dcterms:modified>
</cp:coreProperties>
</file>